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hartEx2.xml" ContentType="application/vnd.ms-office.chartex+xml"/>
  <Override PartName="/xl/charts/chartEx3.xml" ContentType="application/vnd.ms-office.chartex+xml"/>
  <Override PartName="/xl/charts/colors4.xml" ContentType="application/vnd.ms-office.chartcolorstyle+xml"/>
  <Override PartName="/xl/charts/style4.xml" ContentType="application/vnd.ms-office.chartstyle+xml"/>
  <Override PartName="/xl/charts/colors6.xml" ContentType="application/vnd.ms-office.chartcolorstyle+xml"/>
  <Override PartName="/xl/charts/style6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kapZu\Desktop\Kllima školy 2021\2022\"/>
    </mc:Choice>
  </mc:AlternateContent>
  <bookViews>
    <workbookView xWindow="0" yWindow="0" windowWidth="25170" windowHeight="11850" tabRatio="655"/>
  </bookViews>
  <sheets>
    <sheet name="Analýza rizik_all" sheetId="4" r:id="rId1"/>
    <sheet name="Detska SWAT" sheetId="11" r:id="rId2"/>
  </sheets>
  <definedNames>
    <definedName name="_xlchart.v1.0" hidden="1">#REF!</definedName>
    <definedName name="_xlchart.v1.1" hidden="1">#REF!</definedName>
    <definedName name="_xlchart.v1.2" hidden="1">#REF!</definedName>
    <definedName name="_xlchart.v1.3" hidden="1">'Analýza rizik_all'!$B$4:$B$23</definedName>
    <definedName name="_xlchart.v1.4" hidden="1">'Analýza rizik_all'!$D$4:$D$23</definedName>
    <definedName name="_xlchart.v1.5" hidden="1">'Analýza rizik_all'!$F$4:$F$23</definedName>
    <definedName name="_xlchart.v1.6" hidden="1">'Analýza rizik_all'!$H$4:$H$23</definedName>
    <definedName name="_xlchart.v1.7" hidden="1">'Detska SWAT'!$B$4:$B$23</definedName>
    <definedName name="_xlchart.v1.8" hidden="1">'Detska SWAT'!$E$4:$E$23</definedName>
    <definedName name="_xlchart.v1.9" hidden="1">'Detska SWAT'!$H$4:$H$23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7" i="4" l="1"/>
  <c r="I26" i="4"/>
  <c r="G27" i="4"/>
  <c r="G26" i="4"/>
  <c r="E27" i="4"/>
  <c r="E26" i="4"/>
  <c r="C27" i="4"/>
  <c r="C26" i="4"/>
  <c r="B30" i="11"/>
  <c r="B29" i="11"/>
  <c r="B26" i="11" l="1"/>
  <c r="H27" i="11"/>
  <c r="E27" i="11"/>
  <c r="B27" i="11"/>
  <c r="H26" i="11"/>
  <c r="E26" i="11"/>
  <c r="H25" i="11"/>
  <c r="E25" i="11"/>
  <c r="B30" i="4"/>
  <c r="B29" i="4"/>
  <c r="D25" i="4"/>
  <c r="F25" i="4"/>
  <c r="H25" i="4"/>
  <c r="D26" i="4"/>
  <c r="F26" i="4"/>
  <c r="H26" i="4"/>
  <c r="D27" i="4"/>
  <c r="F27" i="4"/>
  <c r="H27" i="4"/>
  <c r="B27" i="4"/>
  <c r="B26" i="4"/>
  <c r="B25" i="4"/>
  <c r="B25" i="11" l="1"/>
</calcChain>
</file>

<file path=xl/sharedStrings.xml><?xml version="1.0" encoding="utf-8"?>
<sst xmlns="http://schemas.openxmlformats.org/spreadsheetml/2006/main" count="292" uniqueCount="112">
  <si>
    <t>Žáci</t>
  </si>
  <si>
    <t>Rozumím tomu, jak se mám ve škole chovat.</t>
  </si>
  <si>
    <t>Vím, na koho z dospělých se mohu v případě problémů obrátit.</t>
  </si>
  <si>
    <t xml:space="preserve">Škola mi pomáhá se rozvíjet.  </t>
  </si>
  <si>
    <t>Jsem rád/a, že chodím do této školy.</t>
  </si>
  <si>
    <t>Moji rodiče mají s učiteli dobré vztahy.</t>
  </si>
  <si>
    <t>Učitelé s námi dobře komunikují.</t>
  </si>
  <si>
    <t>Věřím svým učitelům a cítím se s nimi bezpečně.</t>
  </si>
  <si>
    <t>Naši školu bych svým kamarádům doporučil/a.</t>
  </si>
  <si>
    <t>Většina učitelů umí vysvětlit učivo tak, že mu rozumím.</t>
  </si>
  <si>
    <t>Myslím si, že naši učitelé učí rádi a dobře.</t>
  </si>
  <si>
    <t>Naše škola je pěkná a dobře vybavená technikou i pomůckami.</t>
  </si>
  <si>
    <t>Rád/a se zapojuji do akcí ve škole.</t>
  </si>
  <si>
    <t>Se spolužáky se mi dobře spolupracuje.</t>
  </si>
  <si>
    <t xml:space="preserve">Při hodnocení mi učitelé vysvětlují, co dělám dobře a co bych měl/a dělat lépe.  </t>
  </si>
  <si>
    <t>Mezi spolužáky se cítím bezpečně.</t>
  </si>
  <si>
    <t>Ve škole jsme dobrý tým.</t>
  </si>
  <si>
    <t>Školní webové stránky školy se mi líbí.</t>
  </si>
  <si>
    <t xml:space="preserve">Výuka na naší škole je pestrá a zajímavá.  </t>
  </si>
  <si>
    <t>Ve škole mohu otevřeně říct, co si myslím.</t>
  </si>
  <si>
    <t>V hodinách mohu pracovat svým tempem a podle svých potřeb.</t>
  </si>
  <si>
    <t>RODIČE</t>
  </si>
  <si>
    <t>Pravidla chování ve škole jsou jasná a srozumitelná.</t>
  </si>
  <si>
    <t>S učiteli mám dobré vztahy.</t>
  </si>
  <si>
    <t>Jsem rád/a, že mé dítě chodí do této školy.</t>
  </si>
  <si>
    <t>Myslím si, že se děti ve škole učí vzájemné spolupráci.</t>
  </si>
  <si>
    <t>Myslím si, že učitelé přistupují ke své práci profesionálně.</t>
  </si>
  <si>
    <t>Myslím si, že mé dítě učitelům důvěřuje a cítí se s nimi bezpečně.</t>
  </si>
  <si>
    <t>Vedení školy s rodiči dobře komunikuje.</t>
  </si>
  <si>
    <t xml:space="preserve"> Školní webové stránky školy jsou přehledné a informativní.  </t>
  </si>
  <si>
    <t xml:space="preserve"> Myslím si, že se mé dítě cítí mezi spolužáky bezpečně.  </t>
  </si>
  <si>
    <t>Naši školu bych svým známým doporučil/a.</t>
  </si>
  <si>
    <t>Myslím si, že mé dítě dostává podněty potřebné ke svému rozvoji.</t>
  </si>
  <si>
    <t xml:space="preserve"> Myslím si, že výuka na škole je pestrá a zajímavá.  </t>
  </si>
  <si>
    <t xml:space="preserve"> Myslím si, že většina učitelů umí vysvětlit učivo tak, že mu mé dítě rozumí.  </t>
  </si>
  <si>
    <t>Myslím si, že mé dítě může ve škole otevřeně vyjadřovat své názory a postoje.</t>
  </si>
  <si>
    <t xml:space="preserve"> Prostředí a vybavení odpovídá představě moderní školy.  </t>
  </si>
  <si>
    <t xml:space="preserve"> Při hodnocení učitelé mému dítě vysvětlují, co dělá dobře a co by mělo dělat lépe.  </t>
  </si>
  <si>
    <t>Učitelé rozumí potřebám mého dítěte a respektují jeho individuální tempo.</t>
  </si>
  <si>
    <t>Škola funguje jako sehraný tým vyučujících, odborných pracovníků a rodičů.</t>
  </si>
  <si>
    <t xml:space="preserve">S podporou školního poradenského pracoviště jsem spokojen/a.  </t>
  </si>
  <si>
    <t>Rád/a se zapojuji do akcí školy.</t>
  </si>
  <si>
    <t>Vyučující</t>
  </si>
  <si>
    <t>Snažím se, aby moje výuka byla pestrá a zajímavá.</t>
  </si>
  <si>
    <t>Svou práci považuji za smysluplnou.</t>
  </si>
  <si>
    <t>Škola respektuje individuální vzdělávací potřeby žáků.</t>
  </si>
  <si>
    <t>Vedení školy podporuje můj profesní růst.</t>
  </si>
  <si>
    <t>Umím vysvětlit učivo tak, že mu žáci rozumí.</t>
  </si>
  <si>
    <t>S rodiči žáků mám dobré vztahy.</t>
  </si>
  <si>
    <t>Mezi kolegy se cítím bezpečně.</t>
  </si>
  <si>
    <t>Podporu školního poradenského pracoviště považuji za přínosnou.</t>
  </si>
  <si>
    <t>Na této škole se mi pracuje dobře.</t>
  </si>
  <si>
    <t>Školní webové stránky školy jsou přehledné a informativní.</t>
  </si>
  <si>
    <t>Ve škole existuje možnost vyjádřit své názory a postoje.</t>
  </si>
  <si>
    <t>Na pracovišti panuje atmosféra vzájemné spolupráce.</t>
  </si>
  <si>
    <t>Vedení školy buduje atmosféru důvěry a bezpečí.</t>
  </si>
  <si>
    <t>Vedení školy s učiteli dobře komunikuje.</t>
  </si>
  <si>
    <t>Ve výuce uplatňuji formativní hodnocení žáků.</t>
  </si>
  <si>
    <t>Pracovní prostředí a vybavení odpovídá představě moderní školy.</t>
  </si>
  <si>
    <t>Nadprůměr</t>
  </si>
  <si>
    <t>Lepší průměr</t>
  </si>
  <si>
    <t>Norma</t>
  </si>
  <si>
    <t>Podprůměr</t>
  </si>
  <si>
    <t>Horší průměr</t>
  </si>
  <si>
    <t>2SD</t>
  </si>
  <si>
    <t>SD</t>
  </si>
  <si>
    <t>ODBORNÍ PRACOVNÍCI</t>
  </si>
  <si>
    <t>Myslím si, že je práce školního poradenského pracoviště pro školu přínosná.</t>
  </si>
  <si>
    <t>Myslím si, že škola usiluje o pestrou a zajímavou výuku.</t>
  </si>
  <si>
    <t>Vedení školy s odbornými pracovníky dobře komunikuje.</t>
  </si>
  <si>
    <t xml:space="preserve">Pravidla chování ve škole jsou jasná a srozumitelná.
</t>
  </si>
  <si>
    <t>Ve škole existuje možnost otevřeně vyjádřit své názory a postoje.</t>
  </si>
  <si>
    <t xml:space="preserve"> Myslím si, že většina učitelů umí vysvětlit učivo tak, že mu žáci rozumí.  </t>
  </si>
  <si>
    <t xml:space="preserve"> Učitelé i rodiče můj názor a doporučení přijímají.  </t>
  </si>
  <si>
    <t>Myslím si, že se učitelé snaží o formativní hodnocení žáků.</t>
  </si>
  <si>
    <t>Silné stránky</t>
  </si>
  <si>
    <t>Příležitosti</t>
  </si>
  <si>
    <t>Slabé stránky</t>
  </si>
  <si>
    <t>Hrozby</t>
  </si>
  <si>
    <t>LEGENDA</t>
  </si>
  <si>
    <t>1500 /45,5%/</t>
  </si>
  <si>
    <t>1493 /cca. 47%/</t>
  </si>
  <si>
    <t>342 /66%/</t>
  </si>
  <si>
    <t>no.</t>
  </si>
  <si>
    <t>Rodiče</t>
  </si>
  <si>
    <t>ŠPP</t>
  </si>
  <si>
    <t>The z-score is 0.39452. The p-value is .69654. The result is not significant at p &lt; .05.</t>
  </si>
  <si>
    <t>x</t>
  </si>
  <si>
    <t>The z-score is 0.88046. The p-value is .37886. The result is not significant at p &lt; .05.</t>
  </si>
  <si>
    <t>The z-score is 0.92857. The p-value is .17619. The result is not significant at p &lt; .05.</t>
  </si>
  <si>
    <t>The z-score is 0.91895. The p-value is .17879. The result is not significant at p &lt; .05.</t>
  </si>
  <si>
    <t>The z-score is 0.92857. The p-value is .35238. The result is not significant at p &lt; .05.</t>
  </si>
  <si>
    <t>The z-score is 0.02887. The p-value is .97606. The result is not significant at p &lt; .05.</t>
  </si>
  <si>
    <t xml:space="preserve">
Mann-Whitney U Test Calculator</t>
  </si>
  <si>
    <t>The null hypothesis asserts that the medians of the two samples are identical.</t>
  </si>
  <si>
    <t>ŽÁCI</t>
  </si>
  <si>
    <t>VYUČUJÍCÍ</t>
  </si>
  <si>
    <t xml:space="preserve"> S podporou školního poradenského pracoviště jsem spokojen/a.  </t>
  </si>
  <si>
    <t>AV</t>
  </si>
  <si>
    <t>ME</t>
  </si>
  <si>
    <t xml:space="preserve"> Škola mi pomáhá se rozvíjet.  </t>
  </si>
  <si>
    <t xml:space="preserve"> Výuka na naší škole je pestrá a zajímavá.  </t>
  </si>
  <si>
    <t xml:space="preserve"> Při hodnocení mi učitelé vysvětlují, co dělám dobře a co bych měl/a dělat lépe.  </t>
  </si>
  <si>
    <t>n=334</t>
  </si>
  <si>
    <t>n= 202</t>
  </si>
  <si>
    <t xml:space="preserve"> </t>
  </si>
  <si>
    <t>n=47</t>
  </si>
  <si>
    <t>+</t>
  </si>
  <si>
    <t>!</t>
  </si>
  <si>
    <t>Mezní hodnoty</t>
  </si>
  <si>
    <t>ANALYZA  KLIMA PORUBSKÝCH ŠKOL 2022</t>
  </si>
  <si>
    <t>ANALYZA  KLIMA ZŠ Dětská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</si>
</sst>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92D050"/>
      <name val="Calibri"/>
      <family val="2"/>
      <scheme val="minor"/>
    </font>
    <font>
      <sz val="11"/>
      <color rgb="FF92D050"/>
      <name val="Calibri"/>
      <family val="2"/>
      <charset val="238"/>
      <scheme val="minor"/>
    </font>
    <font>
      <i/>
      <sz val="11"/>
      <color rgb="FF92D050"/>
      <name val="Calibri"/>
      <family val="2"/>
      <charset val="238"/>
      <scheme val="minor"/>
    </font>
    <font>
      <i/>
      <sz val="11"/>
      <color rgb="FFFF0000"/>
      <name val="Calibri"/>
      <family val="2"/>
      <charset val="238"/>
      <scheme val="minor"/>
    </font>
    <font>
      <sz val="11"/>
      <color theme="1"/>
      <name val="Calibri"/>
      <family val="2"/>
    </font>
    <font>
      <sz val="11"/>
      <color rgb="FF92D050"/>
      <name val="Calibri"/>
      <family val="2"/>
      <charset val="238"/>
    </font>
    <font>
      <sz val="11"/>
      <color rgb="FF92D050"/>
      <name val="Calibri"/>
      <family val="2"/>
    </font>
    <font>
      <i/>
      <sz val="10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i/>
      <sz val="8"/>
      <color theme="1"/>
      <name val="Calibri"/>
      <family val="2"/>
      <charset val="238"/>
      <scheme val="minor"/>
    </font>
    <font>
      <sz val="26"/>
      <color theme="1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  <font>
      <sz val="26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7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3" fillId="4" borderId="0" applyNumberFormat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149">
    <xf numFmtId="0" fontId="0" fillId="0" borderId="0" xfId="0"/>
    <xf numFmtId="0" fontId="1" fillId="2" borderId="0" xfId="1" applyBorder="1" applyAlignment="1">
      <alignment horizontal="center" vertical="center"/>
    </xf>
    <xf numFmtId="0" fontId="1" fillId="2" borderId="6" xfId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3" fillId="4" borderId="0" xfId="3" applyBorder="1" applyAlignment="1">
      <alignment horizontal="center" vertical="center"/>
    </xf>
    <xf numFmtId="0" fontId="3" fillId="4" borderId="6" xfId="3" applyBorder="1" applyAlignment="1">
      <alignment horizontal="center" vertical="center"/>
    </xf>
    <xf numFmtId="0" fontId="4" fillId="0" borderId="0" xfId="4" applyBorder="1" applyAlignment="1">
      <alignment horizontal="center" vertical="center"/>
    </xf>
    <xf numFmtId="0" fontId="4" fillId="0" borderId="6" xfId="4" applyBorder="1" applyAlignment="1">
      <alignment horizontal="center" vertical="center"/>
    </xf>
    <xf numFmtId="0" fontId="2" fillId="3" borderId="3" xfId="2" applyBorder="1" applyAlignment="1">
      <alignment horizontal="center" vertical="center"/>
    </xf>
    <xf numFmtId="0" fontId="2" fillId="3" borderId="8" xfId="2" applyBorder="1" applyAlignment="1">
      <alignment horizontal="center" vertical="center"/>
    </xf>
    <xf numFmtId="2" fontId="11" fillId="0" borderId="0" xfId="0" applyNumberFormat="1" applyFont="1" applyAlignment="1">
      <alignment horizontal="right" vertical="center"/>
    </xf>
    <xf numFmtId="0" fontId="0" fillId="0" borderId="0" xfId="0" applyBorder="1"/>
    <xf numFmtId="0" fontId="0" fillId="0" borderId="0" xfId="0" applyAlignment="1">
      <alignment horizontal="right" vertical="center"/>
    </xf>
    <xf numFmtId="0" fontId="1" fillId="2" borderId="5" xfId="1" applyBorder="1" applyAlignment="1">
      <alignment horizontal="center" vertical="center" wrapText="1"/>
    </xf>
    <xf numFmtId="0" fontId="1" fillId="2" borderId="6" xfId="1" applyBorder="1" applyAlignment="1">
      <alignment horizontal="center" vertical="center" wrapText="1"/>
    </xf>
    <xf numFmtId="0" fontId="3" fillId="4" borderId="6" xfId="3" applyBorder="1" applyAlignment="1">
      <alignment horizontal="center" vertical="center" wrapText="1"/>
    </xf>
    <xf numFmtId="0" fontId="2" fillId="3" borderId="6" xfId="2" applyBorder="1" applyAlignment="1">
      <alignment horizontal="center" vertical="center" wrapText="1"/>
    </xf>
    <xf numFmtId="0" fontId="2" fillId="3" borderId="8" xfId="2" applyBorder="1" applyAlignment="1">
      <alignment horizontal="center" vertical="center" wrapText="1"/>
    </xf>
    <xf numFmtId="0" fontId="1" fillId="2" borderId="5" xfId="1" applyBorder="1" applyAlignment="1">
      <alignment horizontal="left" vertical="center" wrapText="1"/>
    </xf>
    <xf numFmtId="0" fontId="1" fillId="2" borderId="6" xfId="1" applyBorder="1" applyAlignment="1">
      <alignment horizontal="left" vertical="center" wrapText="1"/>
    </xf>
    <xf numFmtId="0" fontId="3" fillId="4" borderId="6" xfId="3" applyBorder="1" applyAlignment="1">
      <alignment horizontal="left" vertical="center" wrapText="1"/>
    </xf>
    <xf numFmtId="0" fontId="4" fillId="0" borderId="6" xfId="4" applyBorder="1" applyAlignment="1">
      <alignment horizontal="left" vertical="center" wrapText="1"/>
    </xf>
    <xf numFmtId="0" fontId="2" fillId="3" borderId="6" xfId="2" applyBorder="1" applyAlignment="1">
      <alignment horizontal="left" vertical="center" wrapText="1"/>
    </xf>
    <xf numFmtId="0" fontId="2" fillId="3" borderId="8" xfId="2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15" fillId="0" borderId="0" xfId="0" applyFont="1" applyBorder="1"/>
    <xf numFmtId="0" fontId="15" fillId="0" borderId="0" xfId="0" applyFont="1"/>
    <xf numFmtId="0" fontId="5" fillId="0" borderId="0" xfId="5" applyAlignment="1">
      <alignment horizontal="center" vertical="center"/>
    </xf>
    <xf numFmtId="0" fontId="17" fillId="0" borderId="1" xfId="0" applyFont="1" applyBorder="1" applyAlignment="1">
      <alignment horizontal="left" vertical="center" wrapText="1"/>
    </xf>
    <xf numFmtId="0" fontId="16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18" fillId="0" borderId="0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1" fillId="2" borderId="2" xfId="1" applyBorder="1" applyAlignment="1">
      <alignment horizontal="center" vertical="center"/>
    </xf>
    <xf numFmtId="0" fontId="3" fillId="4" borderId="2" xfId="3" applyBorder="1" applyAlignment="1">
      <alignment horizontal="center" vertical="center"/>
    </xf>
    <xf numFmtId="0" fontId="2" fillId="3" borderId="7" xfId="2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0" fillId="0" borderId="0" xfId="4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19" fillId="0" borderId="0" xfId="0" applyFont="1" applyBorder="1" applyAlignment="1">
      <alignment vertical="center" wrapText="1"/>
    </xf>
    <xf numFmtId="0" fontId="19" fillId="0" borderId="6" xfId="0" applyFont="1" applyBorder="1" applyAlignment="1">
      <alignment vertical="center" wrapText="1"/>
    </xf>
    <xf numFmtId="0" fontId="20" fillId="0" borderId="0" xfId="0" applyFont="1" applyBorder="1" applyAlignment="1">
      <alignment horizontal="center" vertical="center" wrapText="1"/>
    </xf>
    <xf numFmtId="0" fontId="14" fillId="5" borderId="8" xfId="0" applyFont="1" applyFill="1" applyBorder="1" applyAlignment="1">
      <alignment horizontal="center" vertical="center" wrapText="1"/>
    </xf>
    <xf numFmtId="0" fontId="14" fillId="6" borderId="8" xfId="0" applyFont="1" applyFill="1" applyBorder="1" applyAlignment="1">
      <alignment horizontal="center" vertical="center" wrapText="1"/>
    </xf>
    <xf numFmtId="0" fontId="5" fillId="0" borderId="0" xfId="5"/>
    <xf numFmtId="2" fontId="8" fillId="0" borderId="2" xfId="0" applyNumberFormat="1" applyFont="1" applyBorder="1" applyAlignment="1">
      <alignment vertical="center" wrapText="1"/>
    </xf>
    <xf numFmtId="2" fontId="5" fillId="0" borderId="0" xfId="5" applyNumberFormat="1" applyAlignment="1">
      <alignment horizontal="left" vertical="center"/>
    </xf>
    <xf numFmtId="0" fontId="5" fillId="0" borderId="0" xfId="5" applyAlignment="1">
      <alignment horizontal="left" vertical="center"/>
    </xf>
    <xf numFmtId="0" fontId="5" fillId="0" borderId="0" xfId="5" applyAlignment="1">
      <alignment horizontal="right" vertical="center"/>
    </xf>
    <xf numFmtId="0" fontId="8" fillId="0" borderId="6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center" vertical="center" wrapText="1"/>
    </xf>
    <xf numFmtId="0" fontId="4" fillId="0" borderId="6" xfId="4" applyBorder="1" applyAlignment="1">
      <alignment horizontal="center" vertical="center" wrapText="1"/>
    </xf>
    <xf numFmtId="2" fontId="3" fillId="4" borderId="2" xfId="3" applyNumberFormat="1" applyBorder="1" applyAlignment="1">
      <alignment horizontal="left" vertical="center" wrapText="1"/>
    </xf>
    <xf numFmtId="2" fontId="4" fillId="0" borderId="2" xfId="4" applyNumberFormat="1" applyBorder="1" applyAlignment="1">
      <alignment horizontal="left" vertical="center" wrapText="1"/>
    </xf>
    <xf numFmtId="2" fontId="1" fillId="2" borderId="0" xfId="1" applyNumberFormat="1" applyAlignment="1">
      <alignment horizontal="left" vertical="center"/>
    </xf>
    <xf numFmtId="2" fontId="2" fillId="3" borderId="0" xfId="2" applyNumberFormat="1" applyAlignment="1">
      <alignment horizontal="left" vertical="center"/>
    </xf>
    <xf numFmtId="0" fontId="1" fillId="2" borderId="0" xfId="1" applyBorder="1" applyAlignment="1">
      <alignment horizontal="center" vertical="center" wrapText="1"/>
    </xf>
    <xf numFmtId="0" fontId="3" fillId="4" borderId="0" xfId="3" applyBorder="1" applyAlignment="1">
      <alignment horizontal="center" vertical="center" wrapText="1"/>
    </xf>
    <xf numFmtId="0" fontId="4" fillId="0" borderId="0" xfId="4" applyBorder="1" applyAlignment="1">
      <alignment horizontal="center" vertical="center" wrapText="1"/>
    </xf>
    <xf numFmtId="0" fontId="2" fillId="3" borderId="0" xfId="2" applyBorder="1" applyAlignment="1">
      <alignment horizontal="center" vertical="center" wrapText="1"/>
    </xf>
    <xf numFmtId="2" fontId="1" fillId="2" borderId="1" xfId="1" applyNumberFormat="1" applyBorder="1" applyAlignment="1">
      <alignment horizontal="left" vertical="center" wrapText="1"/>
    </xf>
    <xf numFmtId="2" fontId="1" fillId="2" borderId="2" xfId="1" applyNumberFormat="1" applyBorder="1" applyAlignment="1">
      <alignment horizontal="left" vertical="center" wrapText="1"/>
    </xf>
    <xf numFmtId="2" fontId="13" fillId="0" borderId="2" xfId="0" applyNumberFormat="1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4" fillId="0" borderId="2" xfId="4" applyBorder="1" applyAlignment="1">
      <alignment horizontal="left" vertical="center" wrapText="1"/>
    </xf>
    <xf numFmtId="2" fontId="2" fillId="3" borderId="7" xfId="2" applyNumberForma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3" fillId="4" borderId="2" xfId="3" applyBorder="1" applyAlignment="1">
      <alignment horizontal="left" vertical="center" wrapText="1"/>
    </xf>
    <xf numFmtId="2" fontId="12" fillId="0" borderId="2" xfId="0" applyNumberFormat="1" applyFont="1" applyBorder="1" applyAlignment="1">
      <alignment horizontal="left" vertical="center" wrapText="1"/>
    </xf>
    <xf numFmtId="2" fontId="3" fillId="4" borderId="2" xfId="3" applyNumberFormat="1" applyFont="1" applyBorder="1" applyAlignment="1">
      <alignment horizontal="left" vertical="center" wrapText="1"/>
    </xf>
    <xf numFmtId="2" fontId="11" fillId="0" borderId="2" xfId="0" applyNumberFormat="1" applyFont="1" applyBorder="1" applyAlignment="1">
      <alignment horizontal="left" vertical="center" wrapText="1"/>
    </xf>
    <xf numFmtId="2" fontId="4" fillId="0" borderId="2" xfId="4" applyNumberFormat="1" applyFont="1" applyBorder="1" applyAlignment="1">
      <alignment horizontal="left" vertical="center" wrapText="1"/>
    </xf>
    <xf numFmtId="2" fontId="2" fillId="3" borderId="2" xfId="2" applyNumberFormat="1" applyBorder="1" applyAlignment="1">
      <alignment horizontal="left" vertical="center" wrapText="1"/>
    </xf>
    <xf numFmtId="2" fontId="11" fillId="0" borderId="7" xfId="0" applyNumberFormat="1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0" fontId="21" fillId="8" borderId="0" xfId="0" applyFont="1" applyFill="1" applyBorder="1" applyAlignment="1">
      <alignment horizontal="center" vertical="center"/>
    </xf>
    <xf numFmtId="0" fontId="1" fillId="2" borderId="4" xfId="1" applyBorder="1" applyAlignment="1">
      <alignment horizontal="center" vertical="center" wrapText="1"/>
    </xf>
    <xf numFmtId="0" fontId="2" fillId="3" borderId="3" xfId="2" applyBorder="1" applyAlignment="1">
      <alignment horizontal="center" vertical="center" wrapText="1"/>
    </xf>
    <xf numFmtId="0" fontId="6" fillId="5" borderId="5" xfId="0" applyFont="1" applyFill="1" applyBorder="1" applyAlignment="1">
      <alignment horizontal="center" vertical="center" wrapText="1"/>
    </xf>
    <xf numFmtId="2" fontId="0" fillId="0" borderId="1" xfId="0" applyNumberFormat="1" applyBorder="1" applyAlignment="1">
      <alignment vertical="center" wrapText="1"/>
    </xf>
    <xf numFmtId="2" fontId="0" fillId="0" borderId="2" xfId="0" applyNumberFormat="1" applyBorder="1" applyAlignment="1">
      <alignment vertical="center" wrapText="1"/>
    </xf>
    <xf numFmtId="2" fontId="3" fillId="4" borderId="2" xfId="3" applyNumberFormat="1" applyBorder="1" applyAlignment="1">
      <alignment vertical="center" wrapText="1"/>
    </xf>
    <xf numFmtId="2" fontId="0" fillId="0" borderId="7" xfId="0" applyNumberFormat="1" applyBorder="1" applyAlignment="1">
      <alignment vertical="center" wrapText="1"/>
    </xf>
    <xf numFmtId="0" fontId="22" fillId="8" borderId="3" xfId="0" applyFont="1" applyFill="1" applyBorder="1" applyAlignment="1">
      <alignment horizontal="center" vertical="center" wrapText="1"/>
    </xf>
    <xf numFmtId="0" fontId="6" fillId="6" borderId="5" xfId="0" applyFont="1" applyFill="1" applyBorder="1" applyAlignment="1">
      <alignment horizontal="center" vertical="center" wrapText="1"/>
    </xf>
    <xf numFmtId="2" fontId="1" fillId="2" borderId="1" xfId="1" applyNumberFormat="1" applyBorder="1" applyAlignment="1">
      <alignment vertical="center" wrapText="1"/>
    </xf>
    <xf numFmtId="0" fontId="1" fillId="2" borderId="4" xfId="1" applyBorder="1" applyAlignment="1">
      <alignment vertical="center" wrapText="1"/>
    </xf>
    <xf numFmtId="2" fontId="1" fillId="2" borderId="2" xfId="1" applyNumberFormat="1" applyBorder="1" applyAlignment="1">
      <alignment vertical="center" wrapText="1"/>
    </xf>
    <xf numFmtId="0" fontId="1" fillId="2" borderId="0" xfId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3" fillId="4" borderId="0" xfId="3" applyBorder="1" applyAlignment="1">
      <alignment vertical="center" wrapText="1"/>
    </xf>
    <xf numFmtId="2" fontId="4" fillId="0" borderId="2" xfId="4" applyNumberFormat="1" applyBorder="1" applyAlignment="1">
      <alignment vertical="center" wrapText="1"/>
    </xf>
    <xf numFmtId="0" fontId="4" fillId="0" borderId="0" xfId="4" applyBorder="1" applyAlignment="1">
      <alignment vertical="center" wrapText="1"/>
    </xf>
    <xf numFmtId="2" fontId="2" fillId="3" borderId="2" xfId="2" applyNumberFormat="1" applyBorder="1" applyAlignment="1">
      <alignment vertical="center" wrapText="1"/>
    </xf>
    <xf numFmtId="0" fontId="2" fillId="3" borderId="0" xfId="2" applyBorder="1" applyAlignment="1">
      <alignment vertical="center" wrapText="1"/>
    </xf>
    <xf numFmtId="2" fontId="2" fillId="3" borderId="7" xfId="2" applyNumberFormat="1" applyBorder="1" applyAlignment="1">
      <alignment vertical="center" wrapText="1"/>
    </xf>
    <xf numFmtId="0" fontId="2" fillId="3" borderId="3" xfId="2" applyBorder="1" applyAlignment="1">
      <alignment vertical="center" wrapText="1"/>
    </xf>
    <xf numFmtId="0" fontId="5" fillId="0" borderId="2" xfId="5" applyBorder="1" applyAlignment="1">
      <alignment horizontal="center" vertical="center"/>
    </xf>
    <xf numFmtId="0" fontId="5" fillId="0" borderId="7" xfId="5" applyBorder="1" applyAlignment="1">
      <alignment horizontal="center" vertical="center"/>
    </xf>
    <xf numFmtId="2" fontId="1" fillId="2" borderId="4" xfId="1" applyNumberFormat="1" applyBorder="1" applyAlignment="1">
      <alignment vertical="center" wrapText="1"/>
    </xf>
    <xf numFmtId="2" fontId="1" fillId="2" borderId="0" xfId="1" applyNumberFormat="1" applyBorder="1" applyAlignment="1">
      <alignment vertical="center" wrapText="1"/>
    </xf>
    <xf numFmtId="2" fontId="4" fillId="0" borderId="0" xfId="4" applyNumberFormat="1" applyBorder="1" applyAlignment="1">
      <alignment vertical="center" wrapText="1"/>
    </xf>
    <xf numFmtId="2" fontId="2" fillId="3" borderId="3" xfId="2" applyNumberFormat="1" applyBorder="1" applyAlignment="1">
      <alignment vertical="center" wrapText="1"/>
    </xf>
    <xf numFmtId="0" fontId="6" fillId="0" borderId="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21" fillId="8" borderId="0" xfId="0" applyFont="1" applyFill="1" applyBorder="1" applyAlignment="1">
      <alignment horizontal="center" vertical="center"/>
    </xf>
    <xf numFmtId="0" fontId="22" fillId="8" borderId="3" xfId="0" applyFont="1" applyFill="1" applyBorder="1" applyAlignment="1">
      <alignment horizontal="center" vertical="center" wrapText="1"/>
    </xf>
    <xf numFmtId="0" fontId="15" fillId="0" borderId="3" xfId="0" applyFont="1" applyBorder="1" applyAlignment="1">
      <alignment horizontal="left"/>
    </xf>
    <xf numFmtId="0" fontId="6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21" fillId="8" borderId="2" xfId="0" applyFont="1" applyFill="1" applyBorder="1" applyAlignment="1">
      <alignment horizontal="center" vertical="center"/>
    </xf>
    <xf numFmtId="0" fontId="21" fillId="8" borderId="6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 wrapText="1"/>
    </xf>
    <xf numFmtId="0" fontId="6" fillId="5" borderId="6" xfId="0" applyFont="1" applyFill="1" applyBorder="1" applyAlignment="1">
      <alignment horizontal="center" vertical="center" wrapText="1"/>
    </xf>
    <xf numFmtId="0" fontId="6" fillId="6" borderId="2" xfId="0" applyFont="1" applyFill="1" applyBorder="1" applyAlignment="1">
      <alignment horizontal="center" vertical="center" wrapText="1"/>
    </xf>
    <xf numFmtId="0" fontId="6" fillId="6" borderId="6" xfId="0" applyFont="1" applyFill="1" applyBorder="1" applyAlignment="1">
      <alignment horizontal="center" vertical="center" wrapText="1"/>
    </xf>
    <xf numFmtId="0" fontId="6" fillId="7" borderId="2" xfId="0" applyFont="1" applyFill="1" applyBorder="1" applyAlignment="1">
      <alignment horizontal="center" vertical="center" wrapText="1"/>
    </xf>
    <xf numFmtId="0" fontId="6" fillId="7" borderId="6" xfId="0" applyFont="1" applyFill="1" applyBorder="1" applyAlignment="1">
      <alignment horizontal="center" vertical="center" wrapText="1"/>
    </xf>
    <xf numFmtId="0" fontId="22" fillId="8" borderId="2" xfId="0" applyFont="1" applyFill="1" applyBorder="1" applyAlignment="1">
      <alignment horizontal="center" vertical="center" wrapText="1"/>
    </xf>
    <xf numFmtId="0" fontId="22" fillId="8" borderId="6" xfId="0" applyFont="1" applyFill="1" applyBorder="1" applyAlignment="1">
      <alignment horizontal="center" vertical="center" wrapText="1"/>
    </xf>
    <xf numFmtId="0" fontId="14" fillId="5" borderId="2" xfId="0" applyFont="1" applyFill="1" applyBorder="1" applyAlignment="1">
      <alignment horizontal="center" vertical="center" wrapText="1"/>
    </xf>
    <xf numFmtId="0" fontId="14" fillId="5" borderId="6" xfId="0" applyFont="1" applyFill="1" applyBorder="1" applyAlignment="1">
      <alignment horizontal="center" vertical="center" wrapText="1"/>
    </xf>
    <xf numFmtId="0" fontId="14" fillId="6" borderId="2" xfId="0" applyFont="1" applyFill="1" applyBorder="1" applyAlignment="1">
      <alignment horizontal="center" vertical="center" wrapText="1"/>
    </xf>
    <xf numFmtId="0" fontId="14" fillId="6" borderId="6" xfId="0" applyFont="1" applyFill="1" applyBorder="1" applyAlignment="1">
      <alignment horizontal="center" vertical="center" wrapText="1"/>
    </xf>
    <xf numFmtId="0" fontId="14" fillId="7" borderId="2" xfId="0" applyFont="1" applyFill="1" applyBorder="1" applyAlignment="1">
      <alignment horizontal="center" vertical="center" wrapText="1"/>
    </xf>
    <xf numFmtId="0" fontId="14" fillId="7" borderId="6" xfId="0" applyFont="1" applyFill="1" applyBorder="1" applyAlignment="1">
      <alignment horizontal="center" vertical="center" wrapText="1"/>
    </xf>
    <xf numFmtId="0" fontId="14" fillId="5" borderId="7" xfId="0" applyFont="1" applyFill="1" applyBorder="1" applyAlignment="1">
      <alignment horizontal="center" vertical="center" wrapText="1"/>
    </xf>
    <xf numFmtId="0" fontId="14" fillId="5" borderId="3" xfId="0" applyFont="1" applyFill="1" applyBorder="1" applyAlignment="1">
      <alignment horizontal="center" vertical="center" wrapText="1"/>
    </xf>
    <xf numFmtId="0" fontId="14" fillId="6" borderId="7" xfId="0" applyFont="1" applyFill="1" applyBorder="1" applyAlignment="1">
      <alignment horizontal="center" vertical="center" wrapText="1"/>
    </xf>
    <xf numFmtId="0" fontId="14" fillId="6" borderId="3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5" borderId="1" xfId="0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vertical="center" wrapText="1"/>
    </xf>
  </cellXfs>
  <cellStyles count="6">
    <cellStyle name="Neutrální" xfId="3" builtinId="28"/>
    <cellStyle name="Normální" xfId="0" builtinId="0"/>
    <cellStyle name="Správně" xfId="1" builtinId="26"/>
    <cellStyle name="Špatně" xfId="2" builtinId="27"/>
    <cellStyle name="Text upozornění" xfId="4" builtinId="11"/>
    <cellStyle name="Vysvětlující text" xfId="5" builtinId="53"/>
  </cellStyles>
  <dxfs count="6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Ex2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Ex3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Intervaly rizik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Žáci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'Analýza rizik_all'!$B$4:$B$23</c:f>
              <c:numCache>
                <c:formatCode>General</c:formatCode>
                <c:ptCount val="20"/>
                <c:pt idx="0" formatCode="0.00">
                  <c:v>1.3320000000000001</c:v>
                </c:pt>
                <c:pt idx="1">
                  <c:v>1.5683333333333334</c:v>
                </c:pt>
                <c:pt idx="2">
                  <c:v>1.7633333333333301</c:v>
                </c:pt>
                <c:pt idx="3" formatCode="0.00">
                  <c:v>1.7696666666666667</c:v>
                </c:pt>
                <c:pt idx="4" formatCode="0.00">
                  <c:v>1.8033333333333332</c:v>
                </c:pt>
                <c:pt idx="5" formatCode="0.00">
                  <c:v>1.8149999999999999</c:v>
                </c:pt>
                <c:pt idx="6" formatCode="0.00">
                  <c:v>1.8296666666666668</c:v>
                </c:pt>
                <c:pt idx="7" formatCode="0.00">
                  <c:v>1.85</c:v>
                </c:pt>
                <c:pt idx="8" formatCode="0.00">
                  <c:v>1.8583333333333334</c:v>
                </c:pt>
                <c:pt idx="9" formatCode="0.00">
                  <c:v>1.8796666666666666</c:v>
                </c:pt>
                <c:pt idx="10" formatCode="0.00">
                  <c:v>1.9046666666666667</c:v>
                </c:pt>
                <c:pt idx="11" formatCode="0.00">
                  <c:v>1.921</c:v>
                </c:pt>
                <c:pt idx="12" formatCode="0.00">
                  <c:v>1.9406666666666668</c:v>
                </c:pt>
                <c:pt idx="13" formatCode="0.00">
                  <c:v>1.9463333333333332</c:v>
                </c:pt>
                <c:pt idx="14" formatCode="0.00">
                  <c:v>1.958</c:v>
                </c:pt>
                <c:pt idx="15" formatCode="0.00">
                  <c:v>1.9933333333333334</c:v>
                </c:pt>
                <c:pt idx="16" formatCode="0.00">
                  <c:v>2.0013333333333332</c:v>
                </c:pt>
                <c:pt idx="17">
                  <c:v>2.0539999999999998</c:v>
                </c:pt>
                <c:pt idx="18" formatCode="0.00">
                  <c:v>2.2883333333333336</c:v>
                </c:pt>
                <c:pt idx="19" formatCode="0.00">
                  <c:v>2.3046666666666669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727-4A43-9D8B-EF4C25A9100D}"/>
            </c:ext>
          </c:extLst>
        </c:ser>
        <c:ser>
          <c:idx val="1"/>
          <c:order val="1"/>
          <c:tx>
            <c:v>Rodiče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'Analýza rizik_all'!$D$4:$D$23</c:f>
              <c:numCache>
                <c:formatCode>0.00</c:formatCode>
                <c:ptCount val="20"/>
                <c:pt idx="0">
                  <c:v>1.4340254521098459</c:v>
                </c:pt>
                <c:pt idx="1">
                  <c:v>1.4886135298057601</c:v>
                </c:pt>
                <c:pt idx="2">
                  <c:v>1.5164099129269926</c:v>
                </c:pt>
                <c:pt idx="3">
                  <c:v>1.638312123241795</c:v>
                </c:pt>
                <c:pt idx="4">
                  <c:v>1.6547220361687878</c:v>
                </c:pt>
                <c:pt idx="5">
                  <c:v>1.6570663094440723</c:v>
                </c:pt>
                <c:pt idx="6">
                  <c:v>1.6597454789015404</c:v>
                </c:pt>
                <c:pt idx="7">
                  <c:v>1.6734762223710651</c:v>
                </c:pt>
                <c:pt idx="8">
                  <c:v>1.6798392498325518</c:v>
                </c:pt>
                <c:pt idx="9">
                  <c:v>1.6975887474882787</c:v>
                </c:pt>
                <c:pt idx="10">
                  <c:v>1.7260549229738782</c:v>
                </c:pt>
                <c:pt idx="11">
                  <c:v>1.7638981915606162</c:v>
                </c:pt>
                <c:pt idx="12">
                  <c:v>1.7947086403215002</c:v>
                </c:pt>
                <c:pt idx="13">
                  <c:v>1.8097789685197589</c:v>
                </c:pt>
                <c:pt idx="14">
                  <c:v>1.891158740790355</c:v>
                </c:pt>
                <c:pt idx="15">
                  <c:v>1.9132618888144675</c:v>
                </c:pt>
                <c:pt idx="16">
                  <c:v>1.9330207635632954</c:v>
                </c:pt>
                <c:pt idx="17">
                  <c:v>1.949430676490288</c:v>
                </c:pt>
                <c:pt idx="18">
                  <c:v>1.9537843268586739</c:v>
                </c:pt>
                <c:pt idx="19">
                  <c:v>2.1299397186872069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727-4A43-9D8B-EF4C25A9100D}"/>
            </c:ext>
          </c:extLst>
        </c:ser>
        <c:ser>
          <c:idx val="2"/>
          <c:order val="2"/>
          <c:tx>
            <c:v>Vyučující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'Analýza rizik_all'!$F$4:$F$23</c:f>
              <c:numCache>
                <c:formatCode>0.00</c:formatCode>
                <c:ptCount val="20"/>
                <c:pt idx="0">
                  <c:v>1.2973760932944607</c:v>
                </c:pt>
                <c:pt idx="1">
                  <c:v>1.3017492711370262</c:v>
                </c:pt>
                <c:pt idx="2">
                  <c:v>1.3950437317784257</c:v>
                </c:pt>
                <c:pt idx="3">
                  <c:v>1.4227405247813412</c:v>
                </c:pt>
                <c:pt idx="4">
                  <c:v>1.4387755102040816</c:v>
                </c:pt>
                <c:pt idx="5">
                  <c:v>1.4795918367346939</c:v>
                </c:pt>
                <c:pt idx="6">
                  <c:v>1.4810495626822158</c:v>
                </c:pt>
                <c:pt idx="7">
                  <c:v>1.4970845481049562</c:v>
                </c:pt>
                <c:pt idx="8">
                  <c:v>1.5029154518950438</c:v>
                </c:pt>
                <c:pt idx="9">
                  <c:v>1.5335276967930029</c:v>
                </c:pt>
                <c:pt idx="10">
                  <c:v>1.5568513119533527</c:v>
                </c:pt>
                <c:pt idx="11">
                  <c:v>1.5626822157434401</c:v>
                </c:pt>
                <c:pt idx="12">
                  <c:v>1.5714285714285714</c:v>
                </c:pt>
                <c:pt idx="13">
                  <c:v>1.6384839650145773</c:v>
                </c:pt>
                <c:pt idx="14">
                  <c:v>1.7011661807580174</c:v>
                </c:pt>
                <c:pt idx="15">
                  <c:v>1.7842565597667639</c:v>
                </c:pt>
                <c:pt idx="16">
                  <c:v>1.8032069970845481</c:v>
                </c:pt>
                <c:pt idx="17" formatCode="General">
                  <c:v>1.8586005830903789</c:v>
                </c:pt>
                <c:pt idx="18" formatCode="General">
                  <c:v>1.8673469387755102</c:v>
                </c:pt>
                <c:pt idx="19">
                  <c:v>2.0466472303206995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727-4A43-9D8B-EF4C25A9100D}"/>
            </c:ext>
          </c:extLst>
        </c:ser>
        <c:ser>
          <c:idx val="3"/>
          <c:order val="3"/>
          <c:tx>
            <c:v>ŠPP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'Analýza rizik_all'!$H$4:$H$23</c:f>
              <c:numCache>
                <c:formatCode>0.00</c:formatCode>
                <c:ptCount val="20"/>
                <c:pt idx="0">
                  <c:v>1.2093023255813953</c:v>
                </c:pt>
                <c:pt idx="1">
                  <c:v>1.2558139534883721</c:v>
                </c:pt>
                <c:pt idx="2">
                  <c:v>1.3837209302325582</c:v>
                </c:pt>
                <c:pt idx="3">
                  <c:v>1.4186046511627908</c:v>
                </c:pt>
                <c:pt idx="4">
                  <c:v>1.4186046511627908</c:v>
                </c:pt>
                <c:pt idx="5">
                  <c:v>1.441860465116279</c:v>
                </c:pt>
                <c:pt idx="6">
                  <c:v>1.4534883720930232</c:v>
                </c:pt>
                <c:pt idx="7">
                  <c:v>1.4883720930232558</c:v>
                </c:pt>
                <c:pt idx="8">
                  <c:v>1.5</c:v>
                </c:pt>
                <c:pt idx="9">
                  <c:v>1.5348837209302326</c:v>
                </c:pt>
                <c:pt idx="10">
                  <c:v>1.5348837209302326</c:v>
                </c:pt>
                <c:pt idx="11">
                  <c:v>1.5465116279069768</c:v>
                </c:pt>
                <c:pt idx="12">
                  <c:v>1.6279069767441861</c:v>
                </c:pt>
                <c:pt idx="13">
                  <c:v>1.6395348837209303</c:v>
                </c:pt>
                <c:pt idx="14">
                  <c:v>1.6744186046511629</c:v>
                </c:pt>
                <c:pt idx="15">
                  <c:v>1.6976744186046511</c:v>
                </c:pt>
                <c:pt idx="16">
                  <c:v>1.7325581395348837</c:v>
                </c:pt>
                <c:pt idx="17">
                  <c:v>1.7906976744186047</c:v>
                </c:pt>
                <c:pt idx="18">
                  <c:v>1.8837209302325582</c:v>
                </c:pt>
                <c:pt idx="19">
                  <c:v>1.9534883720930232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727-4A43-9D8B-EF4C25A910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45512616"/>
        <c:axId val="545510320"/>
      </c:lineChart>
      <c:catAx>
        <c:axId val="545512616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545510320"/>
        <c:crosses val="autoZero"/>
        <c:auto val="1"/>
        <c:lblAlgn val="ctr"/>
        <c:lblOffset val="100"/>
        <c:noMultiLvlLbl val="0"/>
      </c:catAx>
      <c:valAx>
        <c:axId val="5455103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545512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Intervaly rizik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Žáci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'Detska SWAT'!$B$4:$B$23</c:f>
              <c:numCache>
                <c:formatCode>0.00</c:formatCode>
                <c:ptCount val="20"/>
                <c:pt idx="0">
                  <c:v>1.2859281437125749</c:v>
                </c:pt>
                <c:pt idx="1">
                  <c:v>1.4221556886227544</c:v>
                </c:pt>
                <c:pt idx="2">
                  <c:v>1.5194610778443114</c:v>
                </c:pt>
                <c:pt idx="3">
                  <c:v>1.5479041916167664</c:v>
                </c:pt>
                <c:pt idx="4">
                  <c:v>1.5583832335329342</c:v>
                </c:pt>
                <c:pt idx="5">
                  <c:v>1.5688622754491017</c:v>
                </c:pt>
                <c:pt idx="6">
                  <c:v>1.5808383233532934</c:v>
                </c:pt>
                <c:pt idx="7">
                  <c:v>1.5883233532934131</c:v>
                </c:pt>
                <c:pt idx="8">
                  <c:v>1.6841317365269461</c:v>
                </c:pt>
                <c:pt idx="9">
                  <c:v>1.7035928143712575</c:v>
                </c:pt>
                <c:pt idx="10">
                  <c:v>1.8368263473053892</c:v>
                </c:pt>
                <c:pt idx="11">
                  <c:v>1.8682634730538923</c:v>
                </c:pt>
                <c:pt idx="12">
                  <c:v>1.9236526946107784</c:v>
                </c:pt>
                <c:pt idx="13">
                  <c:v>2.0209580838323356</c:v>
                </c:pt>
                <c:pt idx="14">
                  <c:v>2.0239520958083834</c:v>
                </c:pt>
                <c:pt idx="15">
                  <c:v>2.1452095808383231</c:v>
                </c:pt>
                <c:pt idx="16">
                  <c:v>2.1706586826347305</c:v>
                </c:pt>
                <c:pt idx="17">
                  <c:v>2.2395209580838324</c:v>
                </c:pt>
                <c:pt idx="18">
                  <c:v>2.591317365269461</c:v>
                </c:pt>
                <c:pt idx="19">
                  <c:v>2.7200598802395208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23E-4585-88D1-9D8263F4DD37}"/>
            </c:ext>
          </c:extLst>
        </c:ser>
        <c:ser>
          <c:idx val="1"/>
          <c:order val="1"/>
          <c:tx>
            <c:v>Rodiče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'Detska SWAT'!$E$4:$E$23</c:f>
              <c:numCache>
                <c:formatCode>0.00</c:formatCode>
                <c:ptCount val="20"/>
                <c:pt idx="0">
                  <c:v>1.3415841584158417</c:v>
                </c:pt>
                <c:pt idx="1">
                  <c:v>1.3688118811881189</c:v>
                </c:pt>
                <c:pt idx="2">
                  <c:v>1.443069306930693</c:v>
                </c:pt>
                <c:pt idx="3">
                  <c:v>1.4455445544554455</c:v>
                </c:pt>
                <c:pt idx="4">
                  <c:v>1.4702970297029703</c:v>
                </c:pt>
                <c:pt idx="5">
                  <c:v>1.5420792079207921</c:v>
                </c:pt>
                <c:pt idx="6">
                  <c:v>1.5816831683168318</c:v>
                </c:pt>
                <c:pt idx="7">
                  <c:v>1.6311881188118811</c:v>
                </c:pt>
                <c:pt idx="8">
                  <c:v>1.6856435643564356</c:v>
                </c:pt>
                <c:pt idx="9">
                  <c:v>1.7004950495049505</c:v>
                </c:pt>
                <c:pt idx="10">
                  <c:v>1.7227722772277227</c:v>
                </c:pt>
                <c:pt idx="11">
                  <c:v>1.7400990099009901</c:v>
                </c:pt>
                <c:pt idx="12">
                  <c:v>1.75</c:v>
                </c:pt>
                <c:pt idx="13">
                  <c:v>1.7574257425742574</c:v>
                </c:pt>
                <c:pt idx="14">
                  <c:v>1.7797029702970297</c:v>
                </c:pt>
                <c:pt idx="15">
                  <c:v>1.7995049504950495</c:v>
                </c:pt>
                <c:pt idx="16">
                  <c:v>1.8613861386138615</c:v>
                </c:pt>
                <c:pt idx="17">
                  <c:v>1.8663366336633664</c:v>
                </c:pt>
                <c:pt idx="18">
                  <c:v>1.8787128712871286</c:v>
                </c:pt>
                <c:pt idx="19">
                  <c:v>2.2797029702970297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23E-4585-88D1-9D8263F4DD37}"/>
            </c:ext>
          </c:extLst>
        </c:ser>
        <c:ser>
          <c:idx val="2"/>
          <c:order val="2"/>
          <c:tx>
            <c:v>Vyučující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'Detska SWAT'!$H$4:$H$23</c:f>
              <c:numCache>
                <c:formatCode>0.00</c:formatCode>
                <c:ptCount val="20"/>
                <c:pt idx="0">
                  <c:v>1.0425531914893618</c:v>
                </c:pt>
                <c:pt idx="1">
                  <c:v>1.0851063829787233</c:v>
                </c:pt>
                <c:pt idx="2">
                  <c:v>1.0851063829787233</c:v>
                </c:pt>
                <c:pt idx="3">
                  <c:v>1.1063829787234043</c:v>
                </c:pt>
                <c:pt idx="4">
                  <c:v>1.1063829787234043</c:v>
                </c:pt>
                <c:pt idx="5">
                  <c:v>1.1063829787234043</c:v>
                </c:pt>
                <c:pt idx="6">
                  <c:v>1.1276595744680851</c:v>
                </c:pt>
                <c:pt idx="7">
                  <c:v>1.1489361702127661</c:v>
                </c:pt>
                <c:pt idx="8">
                  <c:v>1.1489361702127661</c:v>
                </c:pt>
                <c:pt idx="9">
                  <c:v>1.1702127659574468</c:v>
                </c:pt>
                <c:pt idx="10">
                  <c:v>1.1702127659574468</c:v>
                </c:pt>
                <c:pt idx="11">
                  <c:v>1.1702127659574468</c:v>
                </c:pt>
                <c:pt idx="12">
                  <c:v>1.1914893617021276</c:v>
                </c:pt>
                <c:pt idx="13">
                  <c:v>1.2021276595744681</c:v>
                </c:pt>
                <c:pt idx="14">
                  <c:v>1.2127659574468086</c:v>
                </c:pt>
                <c:pt idx="15">
                  <c:v>1.2553191489361701</c:v>
                </c:pt>
                <c:pt idx="16">
                  <c:v>1.425531914893617</c:v>
                </c:pt>
                <c:pt idx="17">
                  <c:v>1.4361702127659575</c:v>
                </c:pt>
                <c:pt idx="18">
                  <c:v>1.6170212765957446</c:v>
                </c:pt>
                <c:pt idx="19">
                  <c:v>1.9680851063829787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23E-4585-88D1-9D8263F4DD37}"/>
            </c:ext>
          </c:extLst>
        </c:ser>
        <c:ser>
          <c:idx val="3"/>
          <c:order val="3"/>
          <c:tx>
            <c:v>ŠPP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SWAT!#REF!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23E-4585-88D1-9D8263F4DD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45512616"/>
        <c:axId val="545510320"/>
      </c:lineChart>
      <c:catAx>
        <c:axId val="545512616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545510320"/>
        <c:crosses val="autoZero"/>
        <c:auto val="1"/>
        <c:lblAlgn val="ctr"/>
        <c:lblOffset val="100"/>
        <c:noMultiLvlLbl val="0"/>
      </c:catAx>
      <c:valAx>
        <c:axId val="5455103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545512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Ex2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numDim type="val">
        <cx:f>_xlchart.v1.3</cx:f>
      </cx:numDim>
    </cx:data>
    <cx:data id="1">
      <cx:numDim type="val">
        <cx:f>_xlchart.v1.4</cx:f>
      </cx:numDim>
    </cx:data>
    <cx:data id="2">
      <cx:numDim type="val">
        <cx:f>_xlchart.v1.5</cx:f>
      </cx:numDim>
    </cx:data>
    <cx:data id="3">
      <cx:numDim type="val">
        <cx:f>_xlchart.v1.6</cx:f>
      </cx:numDim>
    </cx:data>
  </cx:chartData>
  <cx:chart>
    <cx:title pos="t" align="ctr" overlay="0">
      <cx:tx>
        <cx:txData>
          <cx:v>Rozpyl hodnot</cx:v>
        </cx:txData>
      </cx:tx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r>
            <a:rPr lang="cs-CZ" sz="1400" b="0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Calibri" panose="020F0502020204030204"/>
            </a:rPr>
            <a:t>Rozpyl hodnot</a:t>
          </a:r>
        </a:p>
      </cx:txPr>
    </cx:title>
    <cx:plotArea>
      <cx:plotAreaRegion>
        <cx:series layoutId="boxWhisker" uniqueId="{5F8F81B5-4947-4EC6-B57F-646A0C30926C}">
          <cx:tx>
            <cx:txData>
              <cx:f/>
              <cx:v>Žáci</cx:v>
            </cx:txData>
          </cx:tx>
          <cx:dataId val="0"/>
          <cx:layoutPr>
            <cx:visibility meanLine="1" meanMarker="1" nonoutliers="0" outliers="1"/>
            <cx:statistics quartileMethod="exclusive"/>
          </cx:layoutPr>
        </cx:series>
        <cx:series layoutId="boxWhisker" uniqueId="{66273E93-73F1-4631-BDF9-3BA6A9C31C44}">
          <cx:tx>
            <cx:txData>
              <cx:f/>
              <cx:v>Rodiče</cx:v>
            </cx:txData>
          </cx:tx>
          <cx:dataId val="1"/>
          <cx:layoutPr>
            <cx:visibility meanLine="1" meanMarker="1" nonoutliers="0" outliers="1"/>
            <cx:statistics quartileMethod="exclusive"/>
          </cx:layoutPr>
        </cx:series>
        <cx:series layoutId="boxWhisker" uniqueId="{AE1B5FA0-C53D-4E48-BA70-E527C8F9B261}">
          <cx:tx>
            <cx:txData>
              <cx:f/>
              <cx:v>Vyučující</cx:v>
            </cx:txData>
          </cx:tx>
          <cx:dataId val="2"/>
          <cx:layoutPr>
            <cx:visibility meanLine="1" meanMarker="1" nonoutliers="0" outliers="1"/>
            <cx:statistics quartileMethod="exclusive"/>
          </cx:layoutPr>
        </cx:series>
        <cx:series layoutId="boxWhisker" uniqueId="{66F317E2-305D-4070-9FDD-9568589B3E95}">
          <cx:tx>
            <cx:txData>
              <cx:f/>
              <cx:v>ŠPP</cx:v>
            </cx:txData>
          </cx:tx>
          <cx:dataId val="3"/>
          <cx:layoutPr>
            <cx:visibility meanLine="1" meanMarker="1" nonoutliers="0" outliers="1"/>
            <cx:statistics quartileMethod="exclusive"/>
          </cx:layoutPr>
        </cx:series>
      </cx:plotAreaRegion>
      <cx:axis id="0">
        <cx:catScaling gapWidth="1"/>
        <cx:tickLabels/>
      </cx:axis>
      <cx:axis id="1">
        <cx:valScaling/>
        <cx:title>
          <cx:tx>
            <cx:txData>
              <cx:v>Interval 1 až 4</cx:v>
            </cx:txData>
          </cx:tx>
          <cx:txPr>
            <a:bodyPr spcFirstLastPara="1" vertOverflow="ellipsis" horzOverflow="overflow" wrap="square" lIns="0" tIns="0" rIns="0" bIns="0" anchor="ctr" anchorCtr="1"/>
            <a:lstStyle/>
            <a:p>
              <a:pPr algn="ctr" rtl="0">
                <a:defRPr/>
              </a:pPr>
              <a:r>
                <a:rPr lang="cs-CZ" sz="900" b="0" i="0" u="none" strike="noStrike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Calibri" panose="020F0502020204030204"/>
                </a:rPr>
                <a:t>Interval 1 až 4</a:t>
              </a:r>
            </a:p>
          </cx:txPr>
        </cx:title>
        <cx:majorGridlines/>
        <cx:tickLabels/>
      </cx:axis>
    </cx:plotArea>
    <cx:legend pos="b" align="ctr" overlay="0"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endParaRPr lang="cs-CZ" sz="900" b="0" i="0" u="none" strike="noStrike" baseline="0">
            <a:solidFill>
              <a:sysClr val="windowText" lastClr="000000">
                <a:lumMod val="65000"/>
                <a:lumOff val="35000"/>
              </a:sysClr>
            </a:solidFill>
            <a:latin typeface="Calibri" panose="020F0502020204030204"/>
          </a:endParaRPr>
        </a:p>
      </cx:txPr>
    </cx:legend>
  </cx:chart>
</cx:chartSpace>
</file>

<file path=xl/charts/chartEx3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numDim type="val">
        <cx:f>_xlchart.v1.7</cx:f>
      </cx:numDim>
    </cx:data>
    <cx:data id="1">
      <cx:numDim type="val">
        <cx:f>_xlchart.v1.8</cx:f>
      </cx:numDim>
    </cx:data>
    <cx:data id="2">
      <cx:numDim type="val">
        <cx:f>_xlchart.v1.9</cx:f>
      </cx:numDim>
    </cx:data>
  </cx:chartData>
  <cx:chart>
    <cx:title pos="t" align="ctr" overlay="0">
      <cx:tx>
        <cx:txData>
          <cx:v>Rozpyl hodnot</cx:v>
        </cx:txData>
      </cx:tx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r>
            <a:rPr lang="cs-CZ" sz="1400" b="0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Calibri" panose="020F0502020204030204"/>
            </a:rPr>
            <a:t>Rozpyl hodnot</a:t>
          </a:r>
        </a:p>
      </cx:txPr>
    </cx:title>
    <cx:plotArea>
      <cx:plotAreaRegion>
        <cx:series layoutId="boxWhisker" uniqueId="{5F8F81B5-4947-4EC6-B57F-646A0C30926C}" formatIdx="0">
          <cx:tx>
            <cx:txData>
              <cx:f/>
              <cx:v>Žáci</cx:v>
            </cx:txData>
          </cx:tx>
          <cx:dataId val="0"/>
          <cx:layoutPr>
            <cx:visibility meanLine="1" meanMarker="1" nonoutliers="0" outliers="1"/>
            <cx:statistics quartileMethod="exclusive"/>
          </cx:layoutPr>
        </cx:series>
        <cx:series layoutId="boxWhisker" uniqueId="{66273E93-73F1-4631-BDF9-3BA6A9C31C44}" formatIdx="1">
          <cx:tx>
            <cx:txData>
              <cx:f/>
              <cx:v>Rodiče</cx:v>
            </cx:txData>
          </cx:tx>
          <cx:dataId val="1"/>
          <cx:layoutPr>
            <cx:visibility meanLine="1" meanMarker="1" nonoutliers="0" outliers="1"/>
            <cx:statistics quartileMethod="exclusive"/>
          </cx:layoutPr>
        </cx:series>
        <cx:series layoutId="boxWhisker" uniqueId="{AE1B5FA0-C53D-4E48-BA70-E527C8F9B261}" formatIdx="2">
          <cx:tx>
            <cx:txData>
              <cx:f/>
              <cx:v>Vyučující</cx:v>
            </cx:txData>
          </cx:tx>
          <cx:dataId val="2"/>
          <cx:layoutPr>
            <cx:visibility meanLine="1" meanMarker="1" nonoutliers="0" outliers="1"/>
            <cx:statistics quartileMethod="exclusive"/>
          </cx:layoutPr>
        </cx:series>
      </cx:plotAreaRegion>
      <cx:axis id="0">
        <cx:catScaling gapWidth="1"/>
        <cx:tickLabels/>
      </cx:axis>
      <cx:axis id="1">
        <cx:valScaling/>
        <cx:title>
          <cx:tx>
            <cx:txData>
              <cx:v>Interval 1 až 4</cx:v>
            </cx:txData>
          </cx:tx>
          <cx:txPr>
            <a:bodyPr spcFirstLastPara="1" vertOverflow="ellipsis" horzOverflow="overflow" wrap="square" lIns="0" tIns="0" rIns="0" bIns="0" anchor="ctr" anchorCtr="1"/>
            <a:lstStyle/>
            <a:p>
              <a:pPr algn="ctr" rtl="0">
                <a:defRPr/>
              </a:pPr>
              <a:r>
                <a:rPr lang="cs-CZ" sz="900" b="0" i="0" u="none" strike="noStrike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Calibri" panose="020F0502020204030204"/>
                </a:rPr>
                <a:t>Interval 1 až 4</a:t>
              </a:r>
            </a:p>
          </cx:txPr>
        </cx:title>
        <cx:majorGridlines/>
        <cx:tickLabels/>
      </cx:axis>
    </cx:plotArea>
    <cx:legend pos="b" align="ctr" overlay="0"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endParaRPr lang="cs-CZ" sz="900" b="0" i="0" u="none" strike="noStrike" baseline="0">
            <a:solidFill>
              <a:sysClr val="windowText" lastClr="000000">
                <a:lumMod val="65000"/>
                <a:lumOff val="35000"/>
              </a:sysClr>
            </a:solidFill>
            <a:latin typeface="Calibri" panose="020F0502020204030204"/>
          </a:endParaRPr>
        </a:p>
      </cx:txPr>
    </cx:legend>
  </cx:chart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7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>
        <a:solidFill>
          <a:schemeClr val="phClr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37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>
        <a:solidFill>
          <a:schemeClr val="phClr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microsoft.com/office/2014/relationships/chartEx" Target="../charts/chartEx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microsoft.com/office/2014/relationships/chartEx" Target="../charts/chartEx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3534</xdr:colOff>
      <xdr:row>10</xdr:row>
      <xdr:rowOff>36543</xdr:rowOff>
    </xdr:from>
    <xdr:to>
      <xdr:col>16</xdr:col>
      <xdr:colOff>364884</xdr:colOff>
      <xdr:row>16</xdr:row>
      <xdr:rowOff>368360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E2F11A61-33EC-475D-A9BB-3096BBE299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554845</xdr:colOff>
      <xdr:row>17</xdr:row>
      <xdr:rowOff>144373</xdr:rowOff>
    </xdr:from>
    <xdr:to>
      <xdr:col>16</xdr:col>
      <xdr:colOff>593065</xdr:colOff>
      <xdr:row>23</xdr:row>
      <xdr:rowOff>188702</xdr:rowOff>
    </xdr:to>
    <mc:AlternateContent xmlns:mc="http://schemas.openxmlformats.org/markup-compatibility/2006">
      <mc:Choice xmlns:cx1="http://schemas.microsoft.com/office/drawing/2015/9/8/chartex" xmlns="" Requires="cx1">
        <xdr:graphicFrame macro="">
          <xdr:nvGraphicFramePr>
            <xdr:cNvPr id="3" name="Graf 2">
              <a:extLst>
                <a:ext uri="{FF2B5EF4-FFF2-40B4-BE49-F238E27FC236}">
                  <a16:creationId xmlns:a16="http://schemas.microsoft.com/office/drawing/2014/main" id="{AB9739BC-BEC5-4D0B-93D9-CDD8F0BCBA5A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2"/>
            </a:graphicData>
          </a:graphic>
        </xdr:graphicFrame>
      </mc:Choice>
      <mc:Fallback>
        <xdr:sp macro="" textlink="">
          <xdr:nvSpPr>
            <xdr:cNvPr id="3" name="Obdélník 2"/>
            <xdr:cNvSpPr>
              <a:spLocks noTextEdit="1"/>
            </xdr:cNvSpPr>
          </xdr:nvSpPr>
          <xdr:spPr>
            <a:xfrm>
              <a:off x="13099270" y="6659473"/>
              <a:ext cx="4743570" cy="2911354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cs-CZ" sz="1100"/>
                <a:t>Tento graf není ve vaší verzi aplikace Excel dostupný.
Pokud upravíte tento obrazec nebo tento sešit uložíte v jiném formátu souboru, pak se graf trvale poruší.</a:t>
              </a:r>
            </a:p>
          </xdr:txBody>
        </xdr:sp>
      </mc:Fallback>
    </mc:AlternateContent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3534</xdr:colOff>
      <xdr:row>10</xdr:row>
      <xdr:rowOff>36543</xdr:rowOff>
    </xdr:from>
    <xdr:to>
      <xdr:col>17</xdr:col>
      <xdr:colOff>364884</xdr:colOff>
      <xdr:row>16</xdr:row>
      <xdr:rowOff>368360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67785A63-FD36-4DB4-BD06-83D18D203C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554845</xdr:colOff>
      <xdr:row>17</xdr:row>
      <xdr:rowOff>144373</xdr:rowOff>
    </xdr:from>
    <xdr:to>
      <xdr:col>17</xdr:col>
      <xdr:colOff>593065</xdr:colOff>
      <xdr:row>23</xdr:row>
      <xdr:rowOff>188702</xdr:rowOff>
    </xdr:to>
    <mc:AlternateContent xmlns:mc="http://schemas.openxmlformats.org/markup-compatibility/2006">
      <mc:Choice xmlns:cx1="http://schemas.microsoft.com/office/drawing/2015/9/8/chartex" xmlns="" Requires="cx1">
        <xdr:graphicFrame macro="">
          <xdr:nvGraphicFramePr>
            <xdr:cNvPr id="3" name="Graf 2">
              <a:extLst>
                <a:ext uri="{FF2B5EF4-FFF2-40B4-BE49-F238E27FC236}">
                  <a16:creationId xmlns:a16="http://schemas.microsoft.com/office/drawing/2014/main" id="{E16FA577-D03E-4331-A6FC-2788BA5DB855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2"/>
            </a:graphicData>
          </a:graphic>
        </xdr:graphicFrame>
      </mc:Choice>
      <mc:Fallback>
        <xdr:sp macro="" textlink="">
          <xdr:nvSpPr>
            <xdr:cNvPr id="3" name="Obdélník 2"/>
            <xdr:cNvSpPr>
              <a:spLocks noTextEdit="1"/>
            </xdr:cNvSpPr>
          </xdr:nvSpPr>
          <xdr:spPr>
            <a:xfrm>
              <a:off x="11489545" y="6526123"/>
              <a:ext cx="4743570" cy="2339854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cs-CZ" sz="1100"/>
                <a:t>Tento graf není ve vaší verzi aplikace Excel dostupný.
Pokud upravíte tento obrazec nebo tento sešit uložíte v jiném formátu souboru, pak se graf trvale poruší.</a:t>
              </a:r>
            </a:p>
          </xdr:txBody>
        </xdr:sp>
      </mc:Fallback>
    </mc:AlternateContent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T33"/>
  <sheetViews>
    <sheetView tabSelected="1" zoomScale="85" zoomScaleNormal="85" workbookViewId="0">
      <selection activeCell="B1" sqref="B1:I1"/>
    </sheetView>
  </sheetViews>
  <sheetFormatPr defaultRowHeight="15" x14ac:dyDescent="0.25"/>
  <cols>
    <col min="1" max="1" width="3.5703125" style="28" customWidth="1"/>
    <col min="2" max="2" width="7.5703125" style="25" customWidth="1"/>
    <col min="3" max="3" width="38.5703125" customWidth="1"/>
    <col min="4" max="4" width="7.5703125" customWidth="1"/>
    <col min="5" max="5" width="38.5703125" customWidth="1"/>
    <col min="6" max="6" width="7.5703125" customWidth="1"/>
    <col min="7" max="7" width="38.5703125" customWidth="1"/>
    <col min="8" max="8" width="7.5703125" style="13" customWidth="1"/>
    <col min="9" max="9" width="38.5703125" customWidth="1"/>
    <col min="10" max="10" width="8.5703125" customWidth="1"/>
    <col min="13" max="14" width="12.7109375" customWidth="1"/>
    <col min="20" max="20" width="13" customWidth="1"/>
    <col min="21" max="24" width="20.28515625" customWidth="1"/>
  </cols>
  <sheetData>
    <row r="1" spans="1:20" ht="15.75" thickBot="1" x14ac:dyDescent="0.3">
      <c r="B1" s="120" t="s">
        <v>110</v>
      </c>
      <c r="C1" s="121"/>
      <c r="D1" s="121"/>
      <c r="E1" s="121"/>
      <c r="F1" s="121"/>
      <c r="G1" s="121"/>
      <c r="H1" s="121"/>
      <c r="I1" s="122"/>
      <c r="J1" s="12"/>
    </row>
    <row r="2" spans="1:20" ht="15.75" thickTop="1" x14ac:dyDescent="0.25">
      <c r="B2" s="123" t="s">
        <v>95</v>
      </c>
      <c r="C2" s="124"/>
      <c r="D2" s="125" t="s">
        <v>21</v>
      </c>
      <c r="E2" s="126"/>
      <c r="F2" s="127" t="s">
        <v>96</v>
      </c>
      <c r="G2" s="128"/>
      <c r="H2" s="129" t="s">
        <v>66</v>
      </c>
      <c r="I2" s="130"/>
      <c r="J2" s="12"/>
    </row>
    <row r="3" spans="1:20" s="27" customFormat="1" ht="15.75" thickBot="1" x14ac:dyDescent="0.3">
      <c r="A3" s="28" t="s">
        <v>83</v>
      </c>
      <c r="B3" s="131" t="s">
        <v>80</v>
      </c>
      <c r="C3" s="132"/>
      <c r="D3" s="133" t="s">
        <v>81</v>
      </c>
      <c r="E3" s="134"/>
      <c r="F3" s="135" t="s">
        <v>82</v>
      </c>
      <c r="G3" s="136"/>
      <c r="H3" s="137">
        <v>43</v>
      </c>
      <c r="I3" s="138"/>
      <c r="J3" s="26"/>
    </row>
    <row r="4" spans="1:20" ht="45" x14ac:dyDescent="0.25">
      <c r="A4" s="28">
        <v>1</v>
      </c>
      <c r="B4" s="70">
        <v>1.3320000000000001</v>
      </c>
      <c r="C4" s="19" t="s">
        <v>1</v>
      </c>
      <c r="D4" s="70">
        <v>1.4340254521098459</v>
      </c>
      <c r="E4" s="19" t="s">
        <v>22</v>
      </c>
      <c r="F4" s="70">
        <v>1.2973760932944607</v>
      </c>
      <c r="G4" s="19" t="s">
        <v>43</v>
      </c>
      <c r="H4" s="70">
        <v>1.2093023255813953</v>
      </c>
      <c r="I4" s="19" t="s">
        <v>67</v>
      </c>
      <c r="K4" s="113" t="s">
        <v>79</v>
      </c>
      <c r="L4" s="114"/>
      <c r="M4" s="114"/>
      <c r="N4" s="115"/>
    </row>
    <row r="5" spans="1:20" ht="30" x14ac:dyDescent="0.25">
      <c r="A5" s="28">
        <v>2</v>
      </c>
      <c r="B5" s="76">
        <v>1.5683333333333334</v>
      </c>
      <c r="C5" s="59" t="s">
        <v>2</v>
      </c>
      <c r="D5" s="71">
        <v>1.4886135298057601</v>
      </c>
      <c r="E5" s="20" t="s">
        <v>23</v>
      </c>
      <c r="F5" s="71">
        <v>1.3017492711370262</v>
      </c>
      <c r="G5" s="20" t="s">
        <v>44</v>
      </c>
      <c r="H5" s="71">
        <v>1.2558139534883721</v>
      </c>
      <c r="I5" s="20" t="s">
        <v>44</v>
      </c>
      <c r="K5" s="38">
        <v>1</v>
      </c>
      <c r="L5" s="1" t="s">
        <v>64</v>
      </c>
      <c r="M5" s="1" t="s">
        <v>59</v>
      </c>
      <c r="N5" s="2" t="s">
        <v>75</v>
      </c>
    </row>
    <row r="6" spans="1:20" ht="30" x14ac:dyDescent="0.25">
      <c r="A6" s="28">
        <v>3</v>
      </c>
      <c r="B6" s="77">
        <v>1.7633333333333301</v>
      </c>
      <c r="C6" s="21" t="s">
        <v>3</v>
      </c>
      <c r="D6" s="71">
        <v>1.5164099129269926</v>
      </c>
      <c r="E6" s="20" t="s">
        <v>24</v>
      </c>
      <c r="F6" s="71">
        <v>1.3950437317784257</v>
      </c>
      <c r="G6" s="20" t="s">
        <v>45</v>
      </c>
      <c r="H6" s="78">
        <v>1.3837209302325582</v>
      </c>
      <c r="I6" s="59" t="s">
        <v>68</v>
      </c>
      <c r="K6" s="45">
        <v>2</v>
      </c>
      <c r="L6" s="41" t="s">
        <v>65</v>
      </c>
      <c r="M6" s="3" t="s">
        <v>60</v>
      </c>
      <c r="N6" s="4" t="s">
        <v>75</v>
      </c>
    </row>
    <row r="7" spans="1:20" ht="30" x14ac:dyDescent="0.25">
      <c r="A7" s="28">
        <v>4</v>
      </c>
      <c r="B7" s="62">
        <v>1.7696666666666667</v>
      </c>
      <c r="C7" s="21" t="s">
        <v>4</v>
      </c>
      <c r="D7" s="72">
        <v>1.638312123241795</v>
      </c>
      <c r="E7" s="73" t="s">
        <v>25</v>
      </c>
      <c r="F7" s="71">
        <v>1.4227405247813412</v>
      </c>
      <c r="G7" s="20" t="s">
        <v>46</v>
      </c>
      <c r="H7" s="78">
        <v>1.4186046511627908</v>
      </c>
      <c r="I7" s="73" t="s">
        <v>46</v>
      </c>
      <c r="K7" s="39">
        <v>3</v>
      </c>
      <c r="L7" s="5">
        <v>0</v>
      </c>
      <c r="M7" s="5" t="s">
        <v>61</v>
      </c>
      <c r="N7" s="6" t="s">
        <v>76</v>
      </c>
    </row>
    <row r="8" spans="1:20" ht="30" x14ac:dyDescent="0.25">
      <c r="A8" s="28">
        <v>5</v>
      </c>
      <c r="B8" s="62">
        <v>1.8033333333333332</v>
      </c>
      <c r="C8" s="21" t="s">
        <v>5</v>
      </c>
      <c r="D8" s="72">
        <v>1.6547220361687878</v>
      </c>
      <c r="E8" s="73" t="s">
        <v>26</v>
      </c>
      <c r="F8" s="71">
        <v>1.4387755102040816</v>
      </c>
      <c r="G8" s="20" t="s">
        <v>47</v>
      </c>
      <c r="H8" s="78">
        <v>1.4186046511627908</v>
      </c>
      <c r="I8" s="73" t="s">
        <v>52</v>
      </c>
      <c r="K8" s="46">
        <v>4</v>
      </c>
      <c r="L8" s="42" t="s">
        <v>65</v>
      </c>
      <c r="M8" s="7" t="s">
        <v>63</v>
      </c>
      <c r="N8" s="8" t="s">
        <v>77</v>
      </c>
    </row>
    <row r="9" spans="1:20" ht="30.75" thickBot="1" x14ac:dyDescent="0.3">
      <c r="A9" s="28">
        <v>6</v>
      </c>
      <c r="B9" s="62">
        <v>1.8149999999999999</v>
      </c>
      <c r="C9" s="21" t="s">
        <v>6</v>
      </c>
      <c r="D9" s="72">
        <v>1.6570663094440723</v>
      </c>
      <c r="E9" s="73" t="s">
        <v>27</v>
      </c>
      <c r="F9" s="62">
        <v>1.4795918367346939</v>
      </c>
      <c r="G9" s="21" t="s">
        <v>48</v>
      </c>
      <c r="H9" s="78">
        <v>1.441860465116279</v>
      </c>
      <c r="I9" s="73" t="s">
        <v>45</v>
      </c>
      <c r="K9" s="40">
        <v>5</v>
      </c>
      <c r="L9" s="9" t="s">
        <v>64</v>
      </c>
      <c r="M9" s="9" t="s">
        <v>62</v>
      </c>
      <c r="N9" s="10" t="s">
        <v>78</v>
      </c>
      <c r="T9" s="27"/>
    </row>
    <row r="10" spans="1:20" ht="30" x14ac:dyDescent="0.25">
      <c r="A10" s="28">
        <v>7</v>
      </c>
      <c r="B10" s="62">
        <v>1.8296666666666668</v>
      </c>
      <c r="C10" s="21" t="s">
        <v>7</v>
      </c>
      <c r="D10" s="72">
        <v>1.6597454789015404</v>
      </c>
      <c r="E10" s="73" t="s">
        <v>28</v>
      </c>
      <c r="F10" s="62">
        <v>1.4810495626822158</v>
      </c>
      <c r="G10" s="21" t="s">
        <v>49</v>
      </c>
      <c r="H10" s="78">
        <v>1.4534883720930232</v>
      </c>
      <c r="I10" s="73" t="s">
        <v>49</v>
      </c>
      <c r="K10" s="11"/>
    </row>
    <row r="11" spans="1:20" ht="30" x14ac:dyDescent="0.25">
      <c r="A11" s="28">
        <v>8</v>
      </c>
      <c r="B11" s="62">
        <v>1.85</v>
      </c>
      <c r="C11" s="21" t="s">
        <v>8</v>
      </c>
      <c r="D11" s="72">
        <v>1.6734762223710651</v>
      </c>
      <c r="E11" s="73" t="s">
        <v>29</v>
      </c>
      <c r="F11" s="62">
        <v>1.4970845481049562</v>
      </c>
      <c r="G11" s="21" t="s">
        <v>22</v>
      </c>
      <c r="H11" s="78">
        <v>1.4883720930232558</v>
      </c>
      <c r="I11" s="73" t="s">
        <v>31</v>
      </c>
      <c r="K11" s="11"/>
    </row>
    <row r="12" spans="1:20" ht="30" x14ac:dyDescent="0.25">
      <c r="A12" s="28">
        <v>9</v>
      </c>
      <c r="B12" s="62">
        <v>1.8583333333333334</v>
      </c>
      <c r="C12" s="21" t="s">
        <v>9</v>
      </c>
      <c r="D12" s="72">
        <v>1.6798392498325518</v>
      </c>
      <c r="E12" s="73" t="s">
        <v>30</v>
      </c>
      <c r="F12" s="62">
        <v>1.5029154518950438</v>
      </c>
      <c r="G12" s="21" t="s">
        <v>50</v>
      </c>
      <c r="H12" s="78">
        <v>1.5</v>
      </c>
      <c r="I12" s="73" t="s">
        <v>69</v>
      </c>
      <c r="K12" s="11"/>
    </row>
    <row r="13" spans="1:20" ht="45" x14ac:dyDescent="0.25">
      <c r="A13" s="28">
        <v>10</v>
      </c>
      <c r="B13" s="62">
        <v>1.8796666666666666</v>
      </c>
      <c r="C13" s="21" t="s">
        <v>10</v>
      </c>
      <c r="D13" s="72">
        <v>1.6975887474882787</v>
      </c>
      <c r="E13" s="73" t="s">
        <v>31</v>
      </c>
      <c r="F13" s="62">
        <v>1.5335276967930029</v>
      </c>
      <c r="G13" s="21" t="s">
        <v>51</v>
      </c>
      <c r="H13" s="79">
        <v>1.5348837209302326</v>
      </c>
      <c r="I13" s="21" t="s">
        <v>70</v>
      </c>
      <c r="K13" s="11"/>
    </row>
    <row r="14" spans="1:20" ht="30" x14ac:dyDescent="0.25">
      <c r="A14" s="28">
        <v>11</v>
      </c>
      <c r="B14" s="62">
        <v>1.9046666666666667</v>
      </c>
      <c r="C14" s="21" t="s">
        <v>11</v>
      </c>
      <c r="D14" s="62">
        <v>1.7260549229738782</v>
      </c>
      <c r="E14" s="21" t="s">
        <v>32</v>
      </c>
      <c r="F14" s="62">
        <v>1.5568513119533527</v>
      </c>
      <c r="G14" s="21" t="s">
        <v>52</v>
      </c>
      <c r="H14" s="79">
        <v>1.5348837209302326</v>
      </c>
      <c r="I14" s="21" t="s">
        <v>41</v>
      </c>
      <c r="K14" s="11"/>
    </row>
    <row r="15" spans="1:20" ht="30" x14ac:dyDescent="0.25">
      <c r="A15" s="28">
        <v>12</v>
      </c>
      <c r="B15" s="80">
        <v>1.921</v>
      </c>
      <c r="C15" s="22" t="s">
        <v>12</v>
      </c>
      <c r="D15" s="62">
        <v>1.7638981915606162</v>
      </c>
      <c r="E15" s="21" t="s">
        <v>33</v>
      </c>
      <c r="F15" s="62">
        <v>1.5626822157434401</v>
      </c>
      <c r="G15" s="21" t="s">
        <v>41</v>
      </c>
      <c r="H15" s="79">
        <v>1.5465116279069768</v>
      </c>
      <c r="I15" s="21" t="s">
        <v>51</v>
      </c>
      <c r="K15" s="11"/>
    </row>
    <row r="16" spans="1:20" ht="30" x14ac:dyDescent="0.25">
      <c r="A16" s="28">
        <v>13</v>
      </c>
      <c r="B16" s="80">
        <v>1.9406666666666668</v>
      </c>
      <c r="C16" s="22" t="s">
        <v>13</v>
      </c>
      <c r="D16" s="62">
        <v>1.7947086403215002</v>
      </c>
      <c r="E16" s="21" t="s">
        <v>34</v>
      </c>
      <c r="F16" s="62">
        <v>1.5714285714285714</v>
      </c>
      <c r="G16" s="21" t="s">
        <v>31</v>
      </c>
      <c r="H16" s="79">
        <v>1.6279069767441861</v>
      </c>
      <c r="I16" s="21" t="s">
        <v>71</v>
      </c>
      <c r="K16" s="11"/>
    </row>
    <row r="17" spans="1:15" ht="45" x14ac:dyDescent="0.25">
      <c r="A17" s="28">
        <v>14</v>
      </c>
      <c r="B17" s="80">
        <v>1.9463333333333332</v>
      </c>
      <c r="C17" s="22" t="s">
        <v>14</v>
      </c>
      <c r="D17" s="62">
        <v>1.8097789685197589</v>
      </c>
      <c r="E17" s="21" t="s">
        <v>35</v>
      </c>
      <c r="F17" s="62">
        <v>1.6384839650145773</v>
      </c>
      <c r="G17" s="21" t="s">
        <v>53</v>
      </c>
      <c r="H17" s="79">
        <v>1.6395348837209303</v>
      </c>
      <c r="I17" s="21" t="s">
        <v>72</v>
      </c>
      <c r="K17" s="11"/>
    </row>
    <row r="18" spans="1:15" ht="30" x14ac:dyDescent="0.25">
      <c r="A18" s="28">
        <v>15</v>
      </c>
      <c r="B18" s="80">
        <v>1.958</v>
      </c>
      <c r="C18" s="22" t="s">
        <v>15</v>
      </c>
      <c r="D18" s="62">
        <v>1.891158740790355</v>
      </c>
      <c r="E18" s="21" t="s">
        <v>36</v>
      </c>
      <c r="F18" s="62">
        <v>1.7011661807580174</v>
      </c>
      <c r="G18" s="21" t="s">
        <v>54</v>
      </c>
      <c r="H18" s="81">
        <v>1.6744186046511629</v>
      </c>
      <c r="I18" s="22" t="s">
        <v>73</v>
      </c>
      <c r="K18" s="11"/>
    </row>
    <row r="19" spans="1:15" ht="45" x14ac:dyDescent="0.25">
      <c r="A19" s="28">
        <v>16</v>
      </c>
      <c r="B19" s="80">
        <v>1.9933333333333334</v>
      </c>
      <c r="C19" s="22" t="s">
        <v>16</v>
      </c>
      <c r="D19" s="63">
        <v>1.9132618888144675</v>
      </c>
      <c r="E19" s="22" t="s">
        <v>37</v>
      </c>
      <c r="F19" s="63">
        <v>1.7842565597667639</v>
      </c>
      <c r="G19" s="22" t="s">
        <v>55</v>
      </c>
      <c r="H19" s="81">
        <v>1.6976744186046511</v>
      </c>
      <c r="I19" s="22" t="s">
        <v>54</v>
      </c>
      <c r="K19" s="11"/>
    </row>
    <row r="20" spans="1:15" ht="30" x14ac:dyDescent="0.25">
      <c r="A20" s="28">
        <v>17</v>
      </c>
      <c r="B20" s="80">
        <v>2.0013333333333332</v>
      </c>
      <c r="C20" s="22" t="s">
        <v>17</v>
      </c>
      <c r="D20" s="63">
        <v>1.9330207635632954</v>
      </c>
      <c r="E20" s="22" t="s">
        <v>38</v>
      </c>
      <c r="F20" s="63">
        <v>1.8032069970845481</v>
      </c>
      <c r="G20" s="22" t="s">
        <v>56</v>
      </c>
      <c r="H20" s="81">
        <v>1.7325581395348837</v>
      </c>
      <c r="I20" s="22" t="s">
        <v>55</v>
      </c>
      <c r="K20" s="11"/>
    </row>
    <row r="21" spans="1:15" ht="45" x14ac:dyDescent="0.25">
      <c r="A21" s="28">
        <v>18</v>
      </c>
      <c r="B21" s="74">
        <v>2.0539999999999998</v>
      </c>
      <c r="C21" s="22" t="s">
        <v>18</v>
      </c>
      <c r="D21" s="63">
        <v>1.949430676490288</v>
      </c>
      <c r="E21" s="22" t="s">
        <v>39</v>
      </c>
      <c r="F21" s="74">
        <v>1.8586005830903789</v>
      </c>
      <c r="G21" s="22" t="s">
        <v>57</v>
      </c>
      <c r="H21" s="63">
        <v>1.7906976744186047</v>
      </c>
      <c r="I21" s="22" t="s">
        <v>39</v>
      </c>
      <c r="K21" s="11"/>
    </row>
    <row r="22" spans="1:15" ht="45" x14ac:dyDescent="0.25">
      <c r="A22" s="28">
        <v>19</v>
      </c>
      <c r="B22" s="80">
        <v>2.2883333333333336</v>
      </c>
      <c r="C22" s="23" t="s">
        <v>19</v>
      </c>
      <c r="D22" s="63">
        <v>1.9537843268586739</v>
      </c>
      <c r="E22" s="22" t="s">
        <v>40</v>
      </c>
      <c r="F22" s="74">
        <v>1.8673469387755102</v>
      </c>
      <c r="G22" s="22" t="s">
        <v>39</v>
      </c>
      <c r="H22" s="82">
        <v>1.8837209302325582</v>
      </c>
      <c r="I22" s="23" t="s">
        <v>58</v>
      </c>
      <c r="K22" s="11"/>
    </row>
    <row r="23" spans="1:15" ht="30.75" thickBot="1" x14ac:dyDescent="0.3">
      <c r="A23" s="28">
        <v>20</v>
      </c>
      <c r="B23" s="83">
        <v>2.3046666666666669</v>
      </c>
      <c r="C23" s="24" t="s">
        <v>20</v>
      </c>
      <c r="D23" s="75">
        <v>2.1299397186872069</v>
      </c>
      <c r="E23" s="24" t="s">
        <v>41</v>
      </c>
      <c r="F23" s="75">
        <v>2.0466472303206995</v>
      </c>
      <c r="G23" s="24" t="s">
        <v>58</v>
      </c>
      <c r="H23" s="75">
        <v>1.9534883720930232</v>
      </c>
      <c r="I23" s="24" t="s">
        <v>74</v>
      </c>
      <c r="K23" s="11"/>
    </row>
    <row r="25" spans="1:15" x14ac:dyDescent="0.25">
      <c r="A25" s="28" t="s">
        <v>98</v>
      </c>
      <c r="B25" s="56">
        <f>AVERAGE(B4:B23)</f>
        <v>1.889083333333333</v>
      </c>
      <c r="C25" s="56" t="s">
        <v>109</v>
      </c>
      <c r="D25" s="56">
        <f t="shared" ref="D25:H25" si="0">AVERAGE(D4:D23)</f>
        <v>1.7482417950435363</v>
      </c>
      <c r="E25" s="56" t="s">
        <v>109</v>
      </c>
      <c r="F25" s="56">
        <f t="shared" si="0"/>
        <v>1.5870262390670553</v>
      </c>
      <c r="G25" s="56" t="s">
        <v>109</v>
      </c>
      <c r="H25" s="56">
        <f t="shared" si="0"/>
        <v>1.5593023255813954</v>
      </c>
      <c r="I25" s="56" t="s">
        <v>109</v>
      </c>
    </row>
    <row r="26" spans="1:15" ht="15.75" thickBot="1" x14ac:dyDescent="0.3">
      <c r="A26" s="28" t="s">
        <v>65</v>
      </c>
      <c r="B26" s="57">
        <f>_xlfn.STDEV.P(B4:B23)</f>
        <v>0.20699691020238564</v>
      </c>
      <c r="C26" s="64">
        <f>B25-B26</f>
        <v>1.6820864231309474</v>
      </c>
      <c r="D26" s="57">
        <f t="shared" ref="D26:H26" si="1">_xlfn.STDEV.P(D4:D23)</f>
        <v>0.17125943332156435</v>
      </c>
      <c r="E26" s="64">
        <f>D25-D26</f>
        <v>1.576982361721972</v>
      </c>
      <c r="F26" s="57">
        <f t="shared" si="1"/>
        <v>0.19474918600715616</v>
      </c>
      <c r="G26" s="64">
        <f>F25-F26</f>
        <v>1.3922770530598991</v>
      </c>
      <c r="H26" s="57">
        <f t="shared" si="1"/>
        <v>0.18810273593030871</v>
      </c>
      <c r="I26" s="64">
        <f>H25-H26</f>
        <v>1.3711995896510867</v>
      </c>
      <c r="K26" s="119" t="s">
        <v>94</v>
      </c>
      <c r="L26" s="119"/>
      <c r="M26" s="119"/>
      <c r="N26" s="119"/>
      <c r="O26" s="119"/>
    </row>
    <row r="27" spans="1:15" ht="56.25" x14ac:dyDescent="0.25">
      <c r="A27" s="28" t="s">
        <v>99</v>
      </c>
      <c r="B27" s="56">
        <f>MEDIAN(B4:B23)</f>
        <v>1.8921666666666668</v>
      </c>
      <c r="C27" s="65">
        <f>B25+B26</f>
        <v>2.0960802435357184</v>
      </c>
      <c r="D27" s="56">
        <f t="shared" ref="D27:H27" si="2">MEDIAN(D4:D23)</f>
        <v>1.7118218352310786</v>
      </c>
      <c r="E27" s="65">
        <f>D25+D26</f>
        <v>1.9195012283651005</v>
      </c>
      <c r="F27" s="56">
        <f t="shared" si="2"/>
        <v>1.5451895043731778</v>
      </c>
      <c r="G27" s="65">
        <f>F25+F26</f>
        <v>1.7817754250742115</v>
      </c>
      <c r="H27" s="56">
        <f t="shared" si="2"/>
        <v>1.5348837209302326</v>
      </c>
      <c r="I27" s="65">
        <f>H25+H26</f>
        <v>1.747405061511704</v>
      </c>
      <c r="K27" s="29" t="s">
        <v>93</v>
      </c>
      <c r="L27" s="30" t="s">
        <v>0</v>
      </c>
      <c r="M27" s="31" t="s">
        <v>84</v>
      </c>
      <c r="N27" s="31" t="s">
        <v>42</v>
      </c>
      <c r="O27" s="32" t="s">
        <v>85</v>
      </c>
    </row>
    <row r="28" spans="1:15" ht="90" x14ac:dyDescent="0.25">
      <c r="B28" s="56"/>
      <c r="C28" s="56"/>
      <c r="D28" s="56"/>
      <c r="E28" s="56"/>
      <c r="F28" s="56"/>
      <c r="G28" s="56"/>
      <c r="H28" s="56"/>
      <c r="I28" s="56"/>
      <c r="K28" s="33" t="s">
        <v>0</v>
      </c>
      <c r="L28" s="35" t="s">
        <v>87</v>
      </c>
      <c r="M28" s="49" t="s">
        <v>86</v>
      </c>
      <c r="N28" s="49" t="s">
        <v>88</v>
      </c>
      <c r="O28" s="50" t="s">
        <v>89</v>
      </c>
    </row>
    <row r="29" spans="1:15" ht="90" x14ac:dyDescent="0.25">
      <c r="A29" s="28" t="s">
        <v>98</v>
      </c>
      <c r="B29" s="56">
        <f>AVERAGE(B4:B23,D4:D23,F4:F23,H4:H23)</f>
        <v>1.69591342325633</v>
      </c>
      <c r="C29" s="54"/>
      <c r="D29" s="54"/>
      <c r="E29" s="54" t="s">
        <v>105</v>
      </c>
      <c r="F29" s="54"/>
      <c r="G29" s="54"/>
      <c r="H29" s="58"/>
      <c r="I29" s="54"/>
      <c r="K29" s="33" t="s">
        <v>84</v>
      </c>
      <c r="L29" s="47" t="s">
        <v>87</v>
      </c>
      <c r="M29" s="51" t="s">
        <v>87</v>
      </c>
      <c r="N29" s="49" t="s">
        <v>90</v>
      </c>
      <c r="O29" s="50" t="s">
        <v>91</v>
      </c>
    </row>
    <row r="30" spans="1:15" ht="90" x14ac:dyDescent="0.25">
      <c r="A30" s="28" t="s">
        <v>65</v>
      </c>
      <c r="B30" s="56">
        <f>_xlfn.STDEV.P(B4:B23,D4:D23,F4:F23,H4:H23)</f>
        <v>0.23241088754162856</v>
      </c>
      <c r="C30" s="54"/>
      <c r="D30" s="54"/>
      <c r="E30" s="54"/>
      <c r="F30" s="54"/>
      <c r="G30" s="54"/>
      <c r="H30" s="58"/>
      <c r="I30" s="54"/>
      <c r="K30" s="33" t="s">
        <v>42</v>
      </c>
      <c r="L30" s="47" t="s">
        <v>87</v>
      </c>
      <c r="M30" s="51" t="s">
        <v>87</v>
      </c>
      <c r="N30" s="51" t="s">
        <v>87</v>
      </c>
      <c r="O30" s="50" t="s">
        <v>92</v>
      </c>
    </row>
    <row r="31" spans="1:15" ht="34.5" thickBot="1" x14ac:dyDescent="0.3">
      <c r="B31" s="57"/>
      <c r="K31" s="34" t="s">
        <v>85</v>
      </c>
      <c r="L31" s="48" t="s">
        <v>87</v>
      </c>
      <c r="M31" s="48" t="s">
        <v>87</v>
      </c>
      <c r="N31" s="36" t="s">
        <v>87</v>
      </c>
      <c r="O31" s="37" t="s">
        <v>87</v>
      </c>
    </row>
    <row r="32" spans="1:15" x14ac:dyDescent="0.25">
      <c r="B32" s="56"/>
    </row>
    <row r="33" spans="2:2" x14ac:dyDescent="0.25">
      <c r="B33" s="56"/>
    </row>
  </sheetData>
  <mergeCells count="11">
    <mergeCell ref="K26:O26"/>
    <mergeCell ref="B1:I1"/>
    <mergeCell ref="B2:C2"/>
    <mergeCell ref="D2:E2"/>
    <mergeCell ref="F2:G2"/>
    <mergeCell ref="H2:I2"/>
    <mergeCell ref="B3:C3"/>
    <mergeCell ref="D3:E3"/>
    <mergeCell ref="F3:G3"/>
    <mergeCell ref="H3:I3"/>
    <mergeCell ref="K4:N4"/>
  </mergeCells>
  <conditionalFormatting sqref="K10:K23">
    <cfRule type="iconSet" priority="16">
      <iconSet iconSet="5ArrowsGray">
        <cfvo type="percent" val="0"/>
        <cfvo type="percent" val="20"/>
        <cfvo type="percent" val="40"/>
        <cfvo type="percent" val="60"/>
        <cfvo type="percent" val="80"/>
      </iconSet>
    </cfRule>
    <cfRule type="top10" dxfId="5" priority="17" percent="1" bottom="1" rank="15"/>
    <cfRule type="top10" dxfId="4" priority="18" percent="1" rank="15"/>
  </conditionalFormatting>
  <conditionalFormatting sqref="K5:K9">
    <cfRule type="iconSet" priority="6">
      <iconSet iconSet="5ArrowsGray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D4:D23">
    <cfRule type="iconSet" priority="5">
      <iconSet iconSet="5ArrowsGray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F4:F23">
    <cfRule type="iconSet" priority="4">
      <iconSet iconSet="5ArrowsGray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H4:H23">
    <cfRule type="iconSet" priority="3">
      <iconSet iconSet="5ArrowsGray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B1:B3 B24 B31:B1048576">
    <cfRule type="iconSet" priority="2">
      <iconSet iconSet="5ArrowsGray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B4:B23">
    <cfRule type="iconSet" priority="1">
      <iconSet iconSet="5ArrowsGray">
        <cfvo type="percent" val="0"/>
        <cfvo type="percent" val="20"/>
        <cfvo type="percent" val="40"/>
        <cfvo type="percent" val="60"/>
        <cfvo type="percent" val="80"/>
      </iconSet>
    </cfRule>
  </conditionalFormatting>
  <pageMargins left="0.7" right="0.7" top="0.78740157499999996" bottom="0.78740157499999996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Y32"/>
  <sheetViews>
    <sheetView topLeftCell="A6" zoomScale="85" zoomScaleNormal="85" workbookViewId="0">
      <selection sqref="A1:J1"/>
    </sheetView>
  </sheetViews>
  <sheetFormatPr defaultRowHeight="15" x14ac:dyDescent="0.25"/>
  <cols>
    <col min="1" max="1" width="3.42578125" style="28" customWidth="1"/>
    <col min="2" max="2" width="8.5703125" style="25" customWidth="1"/>
    <col min="3" max="3" width="41.7109375" customWidth="1"/>
    <col min="4" max="4" width="3.5703125" customWidth="1"/>
    <col min="5" max="5" width="8.5703125" customWidth="1"/>
    <col min="6" max="6" width="41.7109375" customWidth="1"/>
    <col min="7" max="7" width="3.5703125" customWidth="1"/>
    <col min="8" max="8" width="7.5703125" customWidth="1"/>
    <col min="9" max="9" width="41.7109375" customWidth="1"/>
    <col min="10" max="10" width="3.5703125" customWidth="1"/>
    <col min="11" max="11" width="8.5703125" customWidth="1"/>
    <col min="14" max="15" width="12.7109375" customWidth="1"/>
    <col min="21" max="21" width="13" customWidth="1"/>
    <col min="22" max="25" width="20.28515625" customWidth="1"/>
  </cols>
  <sheetData>
    <row r="1" spans="1:25" ht="15.75" thickBot="1" x14ac:dyDescent="0.3">
      <c r="A1" s="143" t="s">
        <v>111</v>
      </c>
      <c r="B1" s="116"/>
      <c r="C1" s="116"/>
      <c r="D1" s="116"/>
      <c r="E1" s="116"/>
      <c r="F1" s="116"/>
      <c r="G1" s="116"/>
      <c r="H1" s="116"/>
      <c r="I1" s="116"/>
      <c r="J1" s="144"/>
      <c r="K1" s="12"/>
    </row>
    <row r="2" spans="1:25" ht="15.75" thickBot="1" x14ac:dyDescent="0.3">
      <c r="A2" s="107"/>
      <c r="B2" s="117" t="s">
        <v>95</v>
      </c>
      <c r="C2" s="117"/>
      <c r="D2" s="85"/>
      <c r="E2" s="145" t="s">
        <v>21</v>
      </c>
      <c r="F2" s="146"/>
      <c r="G2" s="88"/>
      <c r="H2" s="147" t="s">
        <v>96</v>
      </c>
      <c r="I2" s="148"/>
      <c r="J2" s="94"/>
      <c r="K2" s="12"/>
      <c r="U2" s="119" t="s">
        <v>94</v>
      </c>
      <c r="V2" s="119"/>
      <c r="W2" s="119"/>
      <c r="X2" s="119"/>
      <c r="Y2" s="119"/>
    </row>
    <row r="3" spans="1:25" s="27" customFormat="1" ht="34.5" thickBot="1" x14ac:dyDescent="0.3">
      <c r="A3" s="108" t="s">
        <v>83</v>
      </c>
      <c r="B3" s="118" t="s">
        <v>103</v>
      </c>
      <c r="C3" s="118"/>
      <c r="D3" s="93"/>
      <c r="E3" s="139" t="s">
        <v>104</v>
      </c>
      <c r="F3" s="140"/>
      <c r="G3" s="52"/>
      <c r="H3" s="141" t="s">
        <v>106</v>
      </c>
      <c r="I3" s="142"/>
      <c r="J3" s="53"/>
      <c r="K3" s="26"/>
      <c r="U3" s="29" t="s">
        <v>93</v>
      </c>
      <c r="V3" s="30" t="s">
        <v>0</v>
      </c>
      <c r="W3" s="43" t="s">
        <v>84</v>
      </c>
      <c r="X3" s="43" t="s">
        <v>42</v>
      </c>
      <c r="Y3" s="44" t="s">
        <v>85</v>
      </c>
    </row>
    <row r="4" spans="1:25" ht="33.75" x14ac:dyDescent="0.25">
      <c r="A4" s="28">
        <v>1</v>
      </c>
      <c r="B4" s="95">
        <v>1.2859281437125749</v>
      </c>
      <c r="C4" s="96" t="s">
        <v>1</v>
      </c>
      <c r="D4" s="86" t="s">
        <v>107</v>
      </c>
      <c r="E4" s="89">
        <v>1.3415841584158417</v>
      </c>
      <c r="F4" s="96" t="s">
        <v>22</v>
      </c>
      <c r="G4" s="14" t="s">
        <v>107</v>
      </c>
      <c r="H4" s="109">
        <v>1.0425531914893618</v>
      </c>
      <c r="I4" s="96" t="s">
        <v>51</v>
      </c>
      <c r="J4" s="14" t="s">
        <v>107</v>
      </c>
      <c r="L4" s="113" t="s">
        <v>79</v>
      </c>
      <c r="M4" s="114"/>
      <c r="N4" s="114"/>
      <c r="O4" s="115"/>
      <c r="U4" s="33" t="s">
        <v>0</v>
      </c>
      <c r="V4" s="35" t="s">
        <v>87</v>
      </c>
      <c r="W4" s="49" t="s">
        <v>86</v>
      </c>
      <c r="X4" s="49" t="s">
        <v>88</v>
      </c>
      <c r="Y4" s="50" t="s">
        <v>89</v>
      </c>
    </row>
    <row r="5" spans="1:25" ht="33.75" x14ac:dyDescent="0.25">
      <c r="A5" s="28">
        <v>2</v>
      </c>
      <c r="B5" s="97">
        <v>1.4221556886227544</v>
      </c>
      <c r="C5" s="98" t="s">
        <v>5</v>
      </c>
      <c r="D5" s="66" t="s">
        <v>107</v>
      </c>
      <c r="E5" s="90">
        <v>1.3688118811881189</v>
      </c>
      <c r="F5" s="98" t="s">
        <v>28</v>
      </c>
      <c r="G5" s="15" t="s">
        <v>107</v>
      </c>
      <c r="H5" s="110">
        <v>1.0851063829787233</v>
      </c>
      <c r="I5" s="98" t="s">
        <v>55</v>
      </c>
      <c r="J5" s="15" t="s">
        <v>107</v>
      </c>
      <c r="L5" s="38">
        <v>1</v>
      </c>
      <c r="M5" s="1" t="s">
        <v>64</v>
      </c>
      <c r="N5" s="1" t="s">
        <v>59</v>
      </c>
      <c r="O5" s="2" t="s">
        <v>75</v>
      </c>
      <c r="U5" s="33" t="s">
        <v>84</v>
      </c>
      <c r="V5" s="47" t="s">
        <v>87</v>
      </c>
      <c r="W5" s="51" t="s">
        <v>87</v>
      </c>
      <c r="X5" s="49" t="s">
        <v>90</v>
      </c>
      <c r="Y5" s="50" t="s">
        <v>91</v>
      </c>
    </row>
    <row r="6" spans="1:25" ht="33.75" x14ac:dyDescent="0.25">
      <c r="A6" s="28">
        <v>3</v>
      </c>
      <c r="B6" s="97">
        <v>1.5194610778443114</v>
      </c>
      <c r="C6" s="98" t="s">
        <v>2</v>
      </c>
      <c r="D6" s="66" t="s">
        <v>107</v>
      </c>
      <c r="E6" s="90">
        <v>1.443069306930693</v>
      </c>
      <c r="F6" s="98" t="s">
        <v>23</v>
      </c>
      <c r="G6" s="15" t="s">
        <v>107</v>
      </c>
      <c r="H6" s="110">
        <v>1.0851063829787233</v>
      </c>
      <c r="I6" s="98" t="s">
        <v>56</v>
      </c>
      <c r="J6" s="15" t="s">
        <v>107</v>
      </c>
      <c r="L6" s="45">
        <v>2</v>
      </c>
      <c r="M6" s="41" t="s">
        <v>65</v>
      </c>
      <c r="N6" s="3" t="s">
        <v>60</v>
      </c>
      <c r="O6" s="4" t="s">
        <v>75</v>
      </c>
      <c r="U6" s="33" t="s">
        <v>42</v>
      </c>
      <c r="V6" s="47" t="s">
        <v>87</v>
      </c>
      <c r="W6" s="51" t="s">
        <v>87</v>
      </c>
      <c r="X6" s="51" t="s">
        <v>87</v>
      </c>
      <c r="Y6" s="50" t="s">
        <v>92</v>
      </c>
    </row>
    <row r="7" spans="1:25" ht="34.5" thickBot="1" x14ac:dyDescent="0.3">
      <c r="A7" s="28">
        <v>4</v>
      </c>
      <c r="B7" s="97">
        <v>1.5479041916167664</v>
      </c>
      <c r="C7" s="98" t="s">
        <v>17</v>
      </c>
      <c r="D7" s="66" t="s">
        <v>107</v>
      </c>
      <c r="E7" s="55">
        <v>1.4455445544554455</v>
      </c>
      <c r="F7" s="99" t="s">
        <v>24</v>
      </c>
      <c r="G7" s="60" t="s">
        <v>107</v>
      </c>
      <c r="H7" s="110">
        <v>1.1063829787234043</v>
      </c>
      <c r="I7" s="98" t="s">
        <v>53</v>
      </c>
      <c r="J7" s="15" t="s">
        <v>107</v>
      </c>
      <c r="L7" s="39">
        <v>3</v>
      </c>
      <c r="M7" s="5">
        <v>0</v>
      </c>
      <c r="N7" s="5" t="s">
        <v>61</v>
      </c>
      <c r="O7" s="6" t="s">
        <v>76</v>
      </c>
      <c r="U7" s="34" t="s">
        <v>85</v>
      </c>
      <c r="V7" s="48" t="s">
        <v>87</v>
      </c>
      <c r="W7" s="48" t="s">
        <v>87</v>
      </c>
      <c r="X7" s="36" t="s">
        <v>87</v>
      </c>
      <c r="Y7" s="37" t="s">
        <v>87</v>
      </c>
    </row>
    <row r="8" spans="1:25" ht="30" x14ac:dyDescent="0.25">
      <c r="A8" s="28">
        <v>5</v>
      </c>
      <c r="B8" s="97">
        <v>1.5583832335329342</v>
      </c>
      <c r="C8" s="98" t="s">
        <v>6</v>
      </c>
      <c r="D8" s="66" t="s">
        <v>107</v>
      </c>
      <c r="E8" s="55">
        <v>1.4702970297029703</v>
      </c>
      <c r="F8" s="99" t="s">
        <v>29</v>
      </c>
      <c r="G8" s="60" t="s">
        <v>107</v>
      </c>
      <c r="H8" s="110">
        <v>1.1063829787234043</v>
      </c>
      <c r="I8" s="98" t="s">
        <v>54</v>
      </c>
      <c r="J8" s="15" t="s">
        <v>107</v>
      </c>
      <c r="L8" s="46">
        <v>4</v>
      </c>
      <c r="M8" s="42" t="s">
        <v>65</v>
      </c>
      <c r="N8" s="7" t="s">
        <v>63</v>
      </c>
      <c r="O8" s="8" t="s">
        <v>77</v>
      </c>
    </row>
    <row r="9" spans="1:25" ht="30.75" thickBot="1" x14ac:dyDescent="0.3">
      <c r="A9" s="28">
        <v>6</v>
      </c>
      <c r="B9" s="97">
        <v>1.5688622754491017</v>
      </c>
      <c r="C9" s="98" t="s">
        <v>4</v>
      </c>
      <c r="D9" s="66" t="s">
        <v>107</v>
      </c>
      <c r="E9" s="55">
        <v>1.5420792079207921</v>
      </c>
      <c r="F9" s="99" t="s">
        <v>26</v>
      </c>
      <c r="G9" s="60" t="s">
        <v>107</v>
      </c>
      <c r="H9" s="110">
        <v>1.1063829787234043</v>
      </c>
      <c r="I9" s="98" t="s">
        <v>46</v>
      </c>
      <c r="J9" s="15" t="s">
        <v>107</v>
      </c>
      <c r="L9" s="40">
        <v>5</v>
      </c>
      <c r="M9" s="9" t="s">
        <v>64</v>
      </c>
      <c r="N9" s="9" t="s">
        <v>62</v>
      </c>
      <c r="O9" s="10" t="s">
        <v>78</v>
      </c>
      <c r="U9" s="27"/>
    </row>
    <row r="10" spans="1:25" ht="30" x14ac:dyDescent="0.25">
      <c r="A10" s="28">
        <v>7</v>
      </c>
      <c r="B10" s="55">
        <v>1.5808383233532934</v>
      </c>
      <c r="C10" s="99" t="s">
        <v>7</v>
      </c>
      <c r="D10" s="84" t="s">
        <v>107</v>
      </c>
      <c r="E10" s="55">
        <v>1.5816831683168318</v>
      </c>
      <c r="F10" s="99" t="s">
        <v>27</v>
      </c>
      <c r="G10" s="60"/>
      <c r="H10" s="110">
        <v>1.1276595744680851</v>
      </c>
      <c r="I10" s="98" t="s">
        <v>49</v>
      </c>
      <c r="J10" s="15" t="s">
        <v>107</v>
      </c>
      <c r="L10" s="11"/>
    </row>
    <row r="11" spans="1:25" ht="30" x14ac:dyDescent="0.25">
      <c r="A11" s="28">
        <v>8</v>
      </c>
      <c r="B11" s="55">
        <v>1.5883233532934131</v>
      </c>
      <c r="C11" s="99" t="s">
        <v>10</v>
      </c>
      <c r="D11" s="84" t="s">
        <v>107</v>
      </c>
      <c r="E11" s="55">
        <v>1.6311881188118811</v>
      </c>
      <c r="F11" s="99" t="s">
        <v>31</v>
      </c>
      <c r="G11" s="60"/>
      <c r="H11" s="110">
        <v>1.1489361702127661</v>
      </c>
      <c r="I11" s="98" t="s">
        <v>22</v>
      </c>
      <c r="J11" s="15" t="s">
        <v>107</v>
      </c>
      <c r="L11" s="11"/>
    </row>
    <row r="12" spans="1:25" ht="30" x14ac:dyDescent="0.25">
      <c r="A12" s="28">
        <v>9</v>
      </c>
      <c r="B12" s="55">
        <v>1.6841317365269461</v>
      </c>
      <c r="C12" s="99" t="s">
        <v>8</v>
      </c>
      <c r="D12" s="84"/>
      <c r="E12" s="55">
        <v>1.6856435643564356</v>
      </c>
      <c r="F12" s="99" t="s">
        <v>32</v>
      </c>
      <c r="G12" s="60"/>
      <c r="H12" s="110">
        <v>1.1489361702127661</v>
      </c>
      <c r="I12" s="98" t="s">
        <v>43</v>
      </c>
      <c r="J12" s="15" t="s">
        <v>107</v>
      </c>
      <c r="L12" s="11"/>
    </row>
    <row r="13" spans="1:25" ht="30" x14ac:dyDescent="0.25">
      <c r="A13" s="28">
        <v>10</v>
      </c>
      <c r="B13" s="55">
        <v>1.7035928143712575</v>
      </c>
      <c r="C13" s="99" t="s">
        <v>100</v>
      </c>
      <c r="D13" s="84"/>
      <c r="E13" s="55">
        <v>1.7004950495049505</v>
      </c>
      <c r="F13" s="99" t="s">
        <v>25</v>
      </c>
      <c r="G13" s="60"/>
      <c r="H13" s="110">
        <v>1.1702127659574468</v>
      </c>
      <c r="I13" s="98" t="s">
        <v>50</v>
      </c>
      <c r="J13" s="15" t="s">
        <v>107</v>
      </c>
      <c r="L13" s="11"/>
    </row>
    <row r="14" spans="1:25" ht="30" x14ac:dyDescent="0.25">
      <c r="A14" s="28">
        <v>11</v>
      </c>
      <c r="B14" s="55">
        <v>1.8368263473053892</v>
      </c>
      <c r="C14" s="99" t="s">
        <v>9</v>
      </c>
      <c r="D14" s="84"/>
      <c r="E14" s="91">
        <v>1.7227722772277227</v>
      </c>
      <c r="F14" s="100" t="s">
        <v>33</v>
      </c>
      <c r="G14" s="16"/>
      <c r="H14" s="110">
        <v>1.1702127659574468</v>
      </c>
      <c r="I14" s="98" t="s">
        <v>52</v>
      </c>
      <c r="J14" s="15" t="s">
        <v>107</v>
      </c>
      <c r="L14" s="11"/>
    </row>
    <row r="15" spans="1:25" ht="30" x14ac:dyDescent="0.25">
      <c r="A15" s="28">
        <v>12</v>
      </c>
      <c r="B15" s="91">
        <v>1.8682634730538923</v>
      </c>
      <c r="C15" s="100" t="s">
        <v>11</v>
      </c>
      <c r="D15" s="67"/>
      <c r="E15" s="91">
        <v>1.7400990099009901</v>
      </c>
      <c r="F15" s="100" t="s">
        <v>30</v>
      </c>
      <c r="G15" s="16"/>
      <c r="H15" s="110">
        <v>1.1702127659574468</v>
      </c>
      <c r="I15" s="98" t="s">
        <v>31</v>
      </c>
      <c r="J15" s="15" t="s">
        <v>107</v>
      </c>
      <c r="L15" s="11"/>
    </row>
    <row r="16" spans="1:25" ht="30" x14ac:dyDescent="0.25">
      <c r="A16" s="28">
        <v>13</v>
      </c>
      <c r="B16" s="91">
        <v>1.9236526946107784</v>
      </c>
      <c r="C16" s="100" t="s">
        <v>102</v>
      </c>
      <c r="D16" s="67"/>
      <c r="E16" s="91">
        <v>1.75</v>
      </c>
      <c r="F16" s="100" t="s">
        <v>35</v>
      </c>
      <c r="G16" s="16"/>
      <c r="H16" s="110">
        <v>1.1914893617021276</v>
      </c>
      <c r="I16" s="98" t="s">
        <v>41</v>
      </c>
      <c r="J16" s="15" t="s">
        <v>107</v>
      </c>
      <c r="L16" s="11"/>
    </row>
    <row r="17" spans="1:12" ht="30" x14ac:dyDescent="0.25">
      <c r="A17" s="28">
        <v>14</v>
      </c>
      <c r="B17" s="91">
        <v>2.0209580838323356</v>
      </c>
      <c r="C17" s="100" t="s">
        <v>12</v>
      </c>
      <c r="D17" s="67"/>
      <c r="E17" s="91">
        <v>1.7574257425742574</v>
      </c>
      <c r="F17" s="100" t="s">
        <v>39</v>
      </c>
      <c r="G17" s="16"/>
      <c r="H17" s="110">
        <v>1.2021276595744681</v>
      </c>
      <c r="I17" s="98" t="s">
        <v>39</v>
      </c>
      <c r="J17" s="15" t="s">
        <v>107</v>
      </c>
      <c r="L17" s="11"/>
    </row>
    <row r="18" spans="1:12" ht="30" x14ac:dyDescent="0.25">
      <c r="A18" s="28">
        <v>15</v>
      </c>
      <c r="B18" s="91">
        <v>2.0239520958083834</v>
      </c>
      <c r="C18" s="100" t="s">
        <v>16</v>
      </c>
      <c r="D18" s="67"/>
      <c r="E18" s="91">
        <v>1.7797029702970297</v>
      </c>
      <c r="F18" s="100" t="s">
        <v>34</v>
      </c>
      <c r="G18" s="16"/>
      <c r="H18" s="110">
        <v>1.2127659574468086</v>
      </c>
      <c r="I18" s="98" t="s">
        <v>45</v>
      </c>
      <c r="J18" s="15" t="s">
        <v>107</v>
      </c>
      <c r="L18" s="11"/>
    </row>
    <row r="19" spans="1:12" ht="30" x14ac:dyDescent="0.25">
      <c r="A19" s="28">
        <v>16</v>
      </c>
      <c r="B19" s="91">
        <v>2.1452095808383231</v>
      </c>
      <c r="C19" s="100" t="s">
        <v>101</v>
      </c>
      <c r="D19" s="67"/>
      <c r="E19" s="91">
        <v>1.7995049504950495</v>
      </c>
      <c r="F19" s="100" t="s">
        <v>37</v>
      </c>
      <c r="G19" s="16"/>
      <c r="H19" s="110">
        <v>1.2553191489361701</v>
      </c>
      <c r="I19" s="98" t="s">
        <v>44</v>
      </c>
      <c r="J19" s="15" t="s">
        <v>107</v>
      </c>
      <c r="L19" s="11"/>
    </row>
    <row r="20" spans="1:12" ht="30" x14ac:dyDescent="0.25">
      <c r="A20" s="28">
        <v>17</v>
      </c>
      <c r="B20" s="101">
        <v>2.1706586826347305</v>
      </c>
      <c r="C20" s="102" t="s">
        <v>15</v>
      </c>
      <c r="D20" s="68" t="s">
        <v>108</v>
      </c>
      <c r="E20" s="91">
        <v>1.8613861386138615</v>
      </c>
      <c r="F20" s="100" t="s">
        <v>97</v>
      </c>
      <c r="G20" s="16"/>
      <c r="H20" s="110">
        <v>1.425531914893617</v>
      </c>
      <c r="I20" s="98" t="s">
        <v>47</v>
      </c>
      <c r="J20" s="15" t="s">
        <v>107</v>
      </c>
      <c r="L20" s="11"/>
    </row>
    <row r="21" spans="1:12" ht="30" x14ac:dyDescent="0.25">
      <c r="A21" s="28">
        <v>18</v>
      </c>
      <c r="B21" s="101">
        <v>2.2395209580838324</v>
      </c>
      <c r="C21" s="102" t="s">
        <v>13</v>
      </c>
      <c r="D21" s="68" t="s">
        <v>108</v>
      </c>
      <c r="E21" s="90">
        <v>1.8663366336633664</v>
      </c>
      <c r="F21" s="104" t="s">
        <v>38</v>
      </c>
      <c r="G21" s="17"/>
      <c r="H21" s="110">
        <v>1.4361702127659575</v>
      </c>
      <c r="I21" s="98" t="s">
        <v>48</v>
      </c>
      <c r="J21" s="15" t="s">
        <v>107</v>
      </c>
      <c r="L21" s="11"/>
    </row>
    <row r="22" spans="1:12" ht="30" x14ac:dyDescent="0.25">
      <c r="A22" s="28">
        <v>19</v>
      </c>
      <c r="B22" s="103">
        <v>2.591317365269461</v>
      </c>
      <c r="C22" s="104" t="s">
        <v>19</v>
      </c>
      <c r="D22" s="69" t="s">
        <v>108</v>
      </c>
      <c r="E22" s="90">
        <v>1.8787128712871286</v>
      </c>
      <c r="F22" s="104" t="s">
        <v>36</v>
      </c>
      <c r="G22" s="17"/>
      <c r="H22" s="111">
        <v>1.6170212765957446</v>
      </c>
      <c r="I22" s="102" t="s">
        <v>58</v>
      </c>
      <c r="J22" s="61"/>
      <c r="L22" s="11"/>
    </row>
    <row r="23" spans="1:12" ht="30.75" thickBot="1" x14ac:dyDescent="0.3">
      <c r="A23" s="28">
        <v>20</v>
      </c>
      <c r="B23" s="105">
        <v>2.7200598802395208</v>
      </c>
      <c r="C23" s="106" t="s">
        <v>20</v>
      </c>
      <c r="D23" s="87" t="s">
        <v>108</v>
      </c>
      <c r="E23" s="92">
        <v>2.2797029702970297</v>
      </c>
      <c r="F23" s="106" t="s">
        <v>41</v>
      </c>
      <c r="G23" s="18" t="s">
        <v>108</v>
      </c>
      <c r="H23" s="112">
        <v>1.9680851063829787</v>
      </c>
      <c r="I23" s="106" t="s">
        <v>57</v>
      </c>
      <c r="J23" s="18" t="s">
        <v>108</v>
      </c>
      <c r="L23" s="11"/>
    </row>
    <row r="25" spans="1:12" x14ac:dyDescent="0.25">
      <c r="A25" s="28" t="s">
        <v>98</v>
      </c>
      <c r="B25" s="56">
        <f>AVERAGE(B4:B23)</f>
        <v>1.85</v>
      </c>
      <c r="C25" s="56"/>
      <c r="D25" s="56"/>
      <c r="E25" s="56">
        <f t="shared" ref="E25:H25" si="0">AVERAGE(E4:E23)</f>
        <v>1.6823019801980199</v>
      </c>
      <c r="F25" s="56"/>
      <c r="G25" s="56"/>
      <c r="H25" s="56">
        <f t="shared" si="0"/>
        <v>1.2388297872340426</v>
      </c>
      <c r="I25" s="56"/>
      <c r="J25" s="56"/>
    </row>
    <row r="26" spans="1:12" x14ac:dyDescent="0.25">
      <c r="A26" s="28" t="s">
        <v>65</v>
      </c>
      <c r="B26" s="57">
        <f>_xlfn.STDEV.P(B4:B23)</f>
        <v>0.37211323289368453</v>
      </c>
      <c r="C26" s="57"/>
      <c r="D26" s="57"/>
      <c r="E26" s="57">
        <f t="shared" ref="E26:H26" si="1">_xlfn.STDEV.P(E4:E23)</f>
        <v>0.21274068495332032</v>
      </c>
      <c r="F26" s="57"/>
      <c r="G26" s="57"/>
      <c r="H26" s="57">
        <f t="shared" si="1"/>
        <v>0.21612966092248012</v>
      </c>
      <c r="I26" s="57"/>
      <c r="J26" s="57"/>
    </row>
    <row r="27" spans="1:12" x14ac:dyDescent="0.25">
      <c r="A27" s="28" t="s">
        <v>99</v>
      </c>
      <c r="B27" s="56">
        <f>MEDIAN(B4:B23)</f>
        <v>1.7702095808383234</v>
      </c>
      <c r="C27" s="56"/>
      <c r="D27" s="56"/>
      <c r="E27" s="56">
        <f t="shared" ref="E27:H27" si="2">MEDIAN(E4:E23)</f>
        <v>1.7116336633663365</v>
      </c>
      <c r="F27" s="56"/>
      <c r="G27" s="56"/>
      <c r="H27" s="56">
        <f t="shared" si="2"/>
        <v>1.1702127659574468</v>
      </c>
      <c r="I27" s="56"/>
      <c r="J27" s="56"/>
    </row>
    <row r="28" spans="1:12" x14ac:dyDescent="0.25">
      <c r="B28" s="56"/>
      <c r="C28" s="56"/>
      <c r="D28" s="56"/>
      <c r="E28" s="56"/>
      <c r="F28" s="56"/>
      <c r="G28" s="56"/>
      <c r="H28" s="56"/>
      <c r="I28" s="56"/>
      <c r="J28" s="56"/>
    </row>
    <row r="29" spans="1:12" x14ac:dyDescent="0.25">
      <c r="A29" s="28" t="s">
        <v>98</v>
      </c>
      <c r="B29" s="56">
        <f>AVERAGE(B4:B23,E4:E23,H4:H23)</f>
        <v>1.5903772558106868</v>
      </c>
      <c r="C29" s="54"/>
      <c r="D29" s="54"/>
      <c r="E29" s="54"/>
      <c r="F29" s="54"/>
      <c r="G29" s="54"/>
      <c r="H29" s="54"/>
      <c r="I29" s="54"/>
      <c r="J29" s="54"/>
    </row>
    <row r="30" spans="1:12" x14ac:dyDescent="0.25">
      <c r="A30" s="28" t="s">
        <v>65</v>
      </c>
      <c r="B30" s="56">
        <f>_xlfn.STDEV.P(B4:B23,E4:E23,H4:H23)</f>
        <v>0.37854045771277683</v>
      </c>
      <c r="C30" s="54"/>
      <c r="D30" s="54"/>
      <c r="E30" s="54"/>
      <c r="F30" s="54"/>
      <c r="G30" s="54"/>
      <c r="H30" s="54"/>
      <c r="I30" s="54"/>
      <c r="J30" s="54"/>
    </row>
    <row r="31" spans="1:12" x14ac:dyDescent="0.25">
      <c r="B31" s="57"/>
    </row>
    <row r="32" spans="1:12" x14ac:dyDescent="0.25">
      <c r="B32" s="56"/>
    </row>
  </sheetData>
  <mergeCells count="9">
    <mergeCell ref="A1:J1"/>
    <mergeCell ref="B2:C2"/>
    <mergeCell ref="E2:F2"/>
    <mergeCell ref="H2:I2"/>
    <mergeCell ref="U2:Y2"/>
    <mergeCell ref="B3:C3"/>
    <mergeCell ref="E3:F3"/>
    <mergeCell ref="H3:I3"/>
    <mergeCell ref="L4:O4"/>
  </mergeCells>
  <conditionalFormatting sqref="L10:L23">
    <cfRule type="iconSet" priority="17">
      <iconSet iconSet="5ArrowsGray">
        <cfvo type="percent" val="0"/>
        <cfvo type="percent" val="20"/>
        <cfvo type="percent" val="40"/>
        <cfvo type="percent" val="60"/>
        <cfvo type="percent" val="80"/>
      </iconSet>
    </cfRule>
    <cfRule type="top10" dxfId="3" priority="18" percent="1" bottom="1" rank="15"/>
    <cfRule type="top10" dxfId="2" priority="19" percent="1" rank="15"/>
  </conditionalFormatting>
  <conditionalFormatting sqref="L5:L9">
    <cfRule type="iconSet" priority="7">
      <iconSet iconSet="5ArrowsGray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E4:E23">
    <cfRule type="top10" dxfId="1" priority="4" percent="1" bottom="1" rank="15"/>
    <cfRule type="iconSet" priority="5">
      <iconSet iconSet="5ArrowsGray">
        <cfvo type="percent" val="0"/>
        <cfvo type="percent" val="20"/>
        <cfvo type="percent" val="40"/>
        <cfvo type="percent" val="60"/>
        <cfvo type="percent" val="80"/>
      </iconSet>
    </cfRule>
    <cfRule type="top10" dxfId="0" priority="6" percent="1" rank="15"/>
  </conditionalFormatting>
  <conditionalFormatting sqref="B4:B23">
    <cfRule type="iconSet" priority="3">
      <iconSet iconSet="5ArrowsGray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H5:H23">
    <cfRule type="iconSet" priority="2">
      <iconSet iconSet="5ArrowsGray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H4:H23">
    <cfRule type="iconSet" priority="1">
      <iconSet iconSet="5ArrowsGray">
        <cfvo type="percent" val="0"/>
        <cfvo type="percent" val="20"/>
        <cfvo type="percent" val="40"/>
        <cfvo type="percent" val="60"/>
        <cfvo type="percent" val="80"/>
      </iconSet>
    </cfRule>
  </conditionalFormatting>
  <pageMargins left="0.7" right="0.7" top="0.78740157499999996" bottom="0.78740157499999996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Analýza rizik_all</vt:lpstr>
      <vt:lpstr>Detska SWAT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 Nilius</dc:creator>
  <cp:lastModifiedBy>Mgr. Zuzana Škapová</cp:lastModifiedBy>
  <dcterms:created xsi:type="dcterms:W3CDTF">2022-06-16T19:59:31Z</dcterms:created>
  <dcterms:modified xsi:type="dcterms:W3CDTF">2022-06-22T08:52:34Z</dcterms:modified>
</cp:coreProperties>
</file>